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/>
  <mc:AlternateContent xmlns:mc="http://schemas.openxmlformats.org/markup-compatibility/2006">
    <mc:Choice Requires="x15">
      <x15ac:absPath xmlns:x15ac="http://schemas.microsoft.com/office/spreadsheetml/2010/11/ac" url="C:\Users\Radka\Downloads\"/>
    </mc:Choice>
  </mc:AlternateContent>
  <xr:revisionPtr revIDLastSave="0" documentId="8_{81F3C99D-914D-4943-AD9C-8C9856D7E8F8}" xr6:coauthVersionLast="47" xr6:coauthVersionMax="47" xr10:uidLastSave="{00000000-0000-0000-0000-000000000000}"/>
  <bookViews>
    <workbookView xWindow="0" yWindow="0" windowWidth="17105" windowHeight="5109" tabRatio="688" xr2:uid="{00000000-000D-0000-FFFF-FFFF00000000}"/>
  </bookViews>
  <sheets>
    <sheet name="Tabulka dopadů_souhrn z deníků" sheetId="2" r:id="rId1"/>
    <sheet name="Výsledky Kampaně" sheetId="1" r:id="rId2"/>
    <sheet name="Pomoc.list" sheetId="5" state="hidden" r:id="rId3"/>
  </sheets>
  <definedNames>
    <definedName name="Kraj">Pomoc.list!$B$2:$B$15</definedName>
    <definedName name="_xlnm.Print_Area" localSheetId="0">'Tabulka dopadů_souhrn z deníků'!$A$1:$F$38</definedName>
    <definedName name="_xlnm.Print_Area" localSheetId="1">'Výsledky Kampaně'!$A$1:$G$36</definedName>
    <definedName name="Print_Area" localSheetId="1">'Výsledky Kampaně'!$A$1:$H$34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E24" i="2"/>
  <c r="I28" i="2"/>
  <c r="I20" i="2" l="1"/>
  <c r="I11" i="2"/>
  <c r="I10" i="2"/>
  <c r="B31" i="1"/>
  <c r="B20" i="1"/>
  <c r="I25" i="2" l="1"/>
  <c r="E21" i="1" s="1"/>
  <c r="I27" i="2"/>
  <c r="E22" i="1"/>
  <c r="I31" i="2"/>
  <c r="E32" i="1" s="1"/>
  <c r="I30" i="2" l="1"/>
  <c r="I29" i="2"/>
  <c r="E28" i="1" s="1"/>
  <c r="I18" i="2"/>
  <c r="E15" i="1" s="1"/>
  <c r="E9" i="1"/>
  <c r="I12" i="2"/>
  <c r="I22" i="2"/>
  <c r="E30" i="1" l="1"/>
  <c r="B29" i="1"/>
  <c r="I14" i="2" l="1"/>
  <c r="E13" i="1" s="1"/>
  <c r="E7" i="1" l="1"/>
  <c r="B5" i="1" l="1"/>
  <c r="B27" i="1"/>
  <c r="B17" i="1"/>
  <c r="B14" i="1"/>
  <c r="B12" i="1"/>
  <c r="E10" i="1"/>
  <c r="B8" i="1"/>
  <c r="D3" i="1"/>
  <c r="I9" i="2" l="1"/>
  <c r="E6" i="1" s="1"/>
  <c r="E19" i="1" l="1"/>
  <c r="E18" i="1"/>
  <c r="I17" i="2" l="1"/>
  <c r="E16" i="1" s="1"/>
</calcChain>
</file>

<file path=xl/sharedStrings.xml><?xml version="1.0" encoding="utf-8"?>
<sst xmlns="http://schemas.openxmlformats.org/spreadsheetml/2006/main" count="206" uniqueCount="176">
  <si>
    <t>VÝSLEDKY OBYČEJNÝCH HRDINŮ 2026 - TABULKA DOPADŮ</t>
  </si>
  <si>
    <r>
      <t xml:space="preserve">Prohlášení pro potřeby projektu: </t>
    </r>
    <r>
      <rPr>
        <i/>
        <sz val="11"/>
        <color rgb="FFC00000"/>
        <rFont val="Calibri"/>
        <family val="2"/>
        <charset val="238"/>
        <scheme val="minor"/>
      </rPr>
      <t>Odesláním tabulky čestně prohlašuji, že uvedené údaje odpovídají skutečnosti.</t>
    </r>
  </si>
  <si>
    <t>Tato tabulka je určena pro "místní koordinátory" a slouží k sečtení všech výsledků z deníčků účastníků.
Tuto tabulku po vyplnění zašlete na mail: kancelar@ekoskola.cz</t>
  </si>
  <si>
    <t>Jméno vaší školy/firmy/týmu/rodiny:</t>
  </si>
  <si>
    <r>
      <t xml:space="preserve">Kraj:
</t>
    </r>
    <r>
      <rPr>
        <b/>
        <sz val="9"/>
        <color theme="1"/>
        <rFont val="Calibri"/>
        <family val="2"/>
        <charset val="238"/>
        <scheme val="minor"/>
      </rPr>
      <t>vyberte ze seznamu</t>
    </r>
  </si>
  <si>
    <t>Jméno a kontakt (mail, telefon) 
na koordinátora*ku této výzvy:</t>
  </si>
  <si>
    <r>
      <t xml:space="preserve">Zapište kolik lidí CELKEM se zapojilo ve vaší oblasti </t>
    </r>
    <r>
      <rPr>
        <sz val="14"/>
        <color theme="1"/>
        <rFont val="Calibri"/>
        <family val="2"/>
        <charset val="238"/>
        <scheme val="minor"/>
      </rPr>
      <t>(součet lidí ze všech Deníčků)</t>
    </r>
    <r>
      <rPr>
        <b/>
        <sz val="14"/>
        <color theme="1"/>
        <rFont val="Calibri"/>
        <family val="2"/>
        <charset val="238"/>
        <scheme val="minor"/>
      </rPr>
      <t>:</t>
    </r>
  </si>
  <si>
    <t>Výzva</t>
  </si>
  <si>
    <r>
      <t>Kolik lidí celkem plnilo danou výzvu</t>
    </r>
    <r>
      <rPr>
        <i/>
        <sz val="12"/>
        <color theme="1"/>
        <rFont val="Calibri"/>
        <family val="2"/>
        <charset val="238"/>
        <scheme val="minor"/>
      </rPr>
      <t xml:space="preserve"> (</t>
    </r>
    <r>
      <rPr>
        <b/>
        <sz val="12"/>
        <color theme="1"/>
        <rFont val="Calibri"/>
        <family val="2"/>
        <charset val="238"/>
      </rPr>
      <t>≤</t>
    </r>
    <r>
      <rPr>
        <i/>
        <sz val="12"/>
        <color theme="1"/>
        <rFont val="Calibri"/>
        <family val="2"/>
        <charset val="238"/>
        <scheme val="minor"/>
      </rPr>
      <t xml:space="preserve"> celkový počet zapojených lidí do kampaně)</t>
    </r>
  </si>
  <si>
    <t>Aktivita</t>
  </si>
  <si>
    <t>Součet čísel 
z deníčků</t>
  </si>
  <si>
    <t>OCHRANA PŘÍRODY</t>
  </si>
  <si>
    <r>
      <rPr>
        <b/>
        <sz val="14"/>
        <color rgb="FF000000"/>
        <rFont val="Calibri"/>
        <family val="2"/>
        <charset val="238"/>
      </rPr>
      <t xml:space="preserve">ZASADÍME STROM NEBO 
JINOU ROSTLINU
</t>
    </r>
    <r>
      <rPr>
        <sz val="11"/>
        <color rgb="FF000000"/>
        <rFont val="Calibri"/>
        <family val="2"/>
        <charset val="238"/>
      </rPr>
      <t>Zasaďme strom, keř nebo bylinky 
ve svém okolí.</t>
    </r>
  </si>
  <si>
    <t>Zasazení byliny</t>
  </si>
  <si>
    <t>bylin/a</t>
  </si>
  <si>
    <t>Zasazení stromu</t>
  </si>
  <si>
    <t>strom/ů</t>
  </si>
  <si>
    <t>Naše rostliny by zabraly plochu</t>
  </si>
  <si>
    <t>tenisových kurtů</t>
  </si>
  <si>
    <t>Zasazení keře</t>
  </si>
  <si>
    <t>keř/ů</t>
  </si>
  <si>
    <t>Množství oxidu uhličitého (CO2), které pochytají naše vysazené rostliny je</t>
  </si>
  <si>
    <r>
      <rPr>
        <b/>
        <sz val="14"/>
        <color rgb="FF000000"/>
        <rFont val="Calibri"/>
        <family val="2"/>
        <charset val="238"/>
      </rPr>
      <t xml:space="preserve">BUDUJEME PROSTŘEDÍ 
PRO ZVÍŘATA
</t>
    </r>
    <r>
      <rPr>
        <sz val="11"/>
        <color rgb="FF000000"/>
        <rFont val="Calibri"/>
        <family val="2"/>
        <charset val="238"/>
      </rPr>
      <t>Vytvořme úkryty, pítka a ochranu pro zvířata.</t>
    </r>
  </si>
  <si>
    <t>Hmyzí hotel, broukoviště, škvorovník, ježkovník, pítko</t>
  </si>
  <si>
    <t>úkrytů a pítek</t>
  </si>
  <si>
    <t>celkem úkrytů a pítek</t>
  </si>
  <si>
    <t>Nová motýlí louka nebo divoká „zahrada“</t>
  </si>
  <si>
    <r>
      <t>m</t>
    </r>
    <r>
      <rPr>
        <vertAlign val="superscript"/>
        <sz val="14"/>
        <color theme="1" tint="0.499984740745262"/>
        <rFont val="Calibri"/>
        <family val="2"/>
        <charset val="238"/>
      </rPr>
      <t>2</t>
    </r>
  </si>
  <si>
    <t>celkem jsme upravili</t>
  </si>
  <si>
    <t>metrů zahrad</t>
  </si>
  <si>
    <t>ODPOVĚDNÁ DOMÁCNOST</t>
  </si>
  <si>
    <r>
      <rPr>
        <b/>
        <sz val="14"/>
        <color rgb="FF000000"/>
        <rFont val="Calibri"/>
        <family val="2"/>
        <charset val="238"/>
      </rPr>
      <t xml:space="preserve">SNÍŽÍME SPOTŘEBU VODY
</t>
    </r>
    <r>
      <rPr>
        <sz val="11"/>
        <color rgb="FF000000"/>
        <rFont val="Calibri"/>
        <family val="2"/>
        <charset val="238"/>
      </rPr>
      <t xml:space="preserve">Šetřeme vodou každý den. </t>
    </r>
  </si>
  <si>
    <t>Tříminutové sprchování</t>
  </si>
  <si>
    <t>x krátké sprchování</t>
  </si>
  <si>
    <t xml:space="preserve">úspora vody sprchováním (z 6minut na 3) a zubama </t>
  </si>
  <si>
    <t>Čištění zubů se zavřeným kohoutkem</t>
  </si>
  <si>
    <t>x čištění zubů</t>
  </si>
  <si>
    <r>
      <rPr>
        <b/>
        <sz val="14"/>
        <color rgb="FF000000"/>
        <rFont val="Calibri"/>
        <family val="2"/>
        <charset val="238"/>
      </rPr>
      <t xml:space="preserve">JÍME ZDRAVĚ A EKOLOGICKY
</t>
    </r>
    <r>
      <rPr>
        <sz val="11"/>
        <color rgb="FF000000"/>
        <rFont val="Calibri"/>
        <family val="2"/>
        <charset val="238"/>
      </rPr>
      <t>Zkusme jíst zdravě, vyváženě a bez masa. Inspirujme dobrým jídlem ostatní.</t>
    </r>
  </si>
  <si>
    <t xml:space="preserve">Počet bezmasých dnů za týden </t>
  </si>
  <si>
    <t>dnů</t>
  </si>
  <si>
    <r>
      <rPr>
        <b/>
        <sz val="14"/>
        <color rgb="FF000000"/>
        <rFont val="Calibri"/>
        <family val="2"/>
        <charset val="238"/>
      </rPr>
      <t xml:space="preserve">CESTUJEME ŠETRNĚ
</t>
    </r>
    <r>
      <rPr>
        <sz val="11"/>
        <color rgb="FF000000"/>
        <rFont val="Calibri"/>
        <family val="2"/>
        <charset val="238"/>
      </rPr>
      <t>Místo autem jeďme raději na kole, autobusem nebo jděme pěšky.</t>
    </r>
  </si>
  <si>
    <r>
      <rPr>
        <b/>
        <sz val="12"/>
        <color theme="1"/>
        <rFont val="Calibri"/>
        <family val="2"/>
        <charset val="238"/>
        <scheme val="minor"/>
      </rPr>
      <t>Počet kilometrů</t>
    </r>
    <r>
      <rPr>
        <sz val="12"/>
        <color theme="1"/>
        <rFont val="Calibri"/>
        <family val="2"/>
        <charset val="238"/>
        <scheme val="minor"/>
      </rPr>
      <t xml:space="preserve">, které společně plnitelé této výzvy místo autem urazili </t>
    </r>
    <r>
      <rPr>
        <b/>
        <sz val="12"/>
        <color theme="1"/>
        <rFont val="Calibri"/>
        <family val="2"/>
        <charset val="238"/>
        <scheme val="minor"/>
      </rPr>
      <t>pěšky, 
na kole nebo hromadnou dopravou za každý den a celý týden.</t>
    </r>
  </si>
  <si>
    <t>pondělí</t>
  </si>
  <si>
    <t>km</t>
  </si>
  <si>
    <t>Také můžeme říci, že je to</t>
  </si>
  <si>
    <t>zachráněných kuřat</t>
  </si>
  <si>
    <t>úterý</t>
  </si>
  <si>
    <t>emise bezmasa</t>
  </si>
  <si>
    <t>kg CO2 Eekv</t>
  </si>
  <si>
    <t>středa</t>
  </si>
  <si>
    <t>čtvrtek</t>
  </si>
  <si>
    <t xml:space="preserve">Využíváním ekodopravy jsme celkem nevyprodukovali </t>
  </si>
  <si>
    <t>kg emisí skleníkových plynů</t>
  </si>
  <si>
    <t>pátek</t>
  </si>
  <si>
    <t>sobota</t>
  </si>
  <si>
    <t>V rámci  výzvy Cestujeme šetrně to je přibližně</t>
  </si>
  <si>
    <t>kg emisí na jednoho člověka</t>
  </si>
  <si>
    <t>neděle</t>
  </si>
  <si>
    <t>CELKEM za týden</t>
  </si>
  <si>
    <r>
      <rPr>
        <b/>
        <sz val="14"/>
        <color rgb="FF000000"/>
        <rFont val="Calibri"/>
        <family val="2"/>
        <charset val="238"/>
      </rPr>
      <t>SPOTŘEBOVÁVÁME ODPOVĚDNĚ</t>
    </r>
    <r>
      <rPr>
        <b/>
        <sz val="18"/>
        <color rgb="FF000000"/>
        <rFont val="Calibri"/>
        <family val="2"/>
        <charset val="238"/>
      </rPr>
      <t xml:space="preserve">
</t>
    </r>
    <r>
      <rPr>
        <sz val="11"/>
        <color rgb="FF000000"/>
        <rFont val="Calibri"/>
        <family val="2"/>
        <charset val="238"/>
      </rPr>
      <t>Nakupujeme bez jednorázových obalů, využíváme swapy a věci z druhé ruky, a třídíme bioodpad.</t>
    </r>
  </si>
  <si>
    <r>
      <rPr>
        <b/>
        <sz val="12"/>
        <rFont val="Calibri"/>
        <family val="2"/>
        <charset val="238"/>
        <scheme val="minor"/>
      </rPr>
      <t xml:space="preserve">Počet nákupů bez jednorázových obalů </t>
    </r>
    <r>
      <rPr>
        <i/>
        <sz val="12"/>
        <rFont val="Calibri"/>
        <family val="2"/>
        <charset val="238"/>
        <scheme val="minor"/>
      </rPr>
      <t>(v bezobalových obchodech nebo běžně, ale s látkovými sáčky a taškami)</t>
    </r>
  </si>
  <si>
    <t>nákupů</t>
  </si>
  <si>
    <t>?? Na konci možná vypočítat i uhlíkovou stopu tohohle?</t>
  </si>
  <si>
    <t>šetrných nákupů nebo směn</t>
  </si>
  <si>
    <r>
      <t xml:space="preserve">Počet směn </t>
    </r>
    <r>
      <rPr>
        <sz val="12"/>
        <rFont val="Calibri"/>
        <family val="2"/>
        <charset val="238"/>
        <scheme val="minor"/>
      </rPr>
      <t xml:space="preserve">(swapů) nebo nákupů </t>
    </r>
    <r>
      <rPr>
        <b/>
        <sz val="12"/>
        <rFont val="Calibri"/>
        <family val="2"/>
        <charset val="238"/>
        <scheme val="minor"/>
      </rPr>
      <t>z druhé ruky</t>
    </r>
  </si>
  <si>
    <t>směn/nákupů</t>
  </si>
  <si>
    <t>Skladkování bioodpadu 500 kg CO2ekv na tunu (https://www.veronica.cz/otazky?i=509)</t>
  </si>
  <si>
    <t>za první rok kg CO2ekv</t>
  </si>
  <si>
    <t>Počet domácností/tříd, které začaly třídit bioodpad</t>
  </si>
  <si>
    <t>domovů/tříd</t>
  </si>
  <si>
    <t>https://www.kokoza.cz/novy-zakon-o-odpadech/kolik-bioodpadu-v-kosi/
96,4 kg bioodp na osobu na rok, tj. 1,8539 kg na týden
počítáme 4 osoby na rodinu i na třídu (ve třídě vyhazují jen zlomek), 7,4154 kg na rodinu/třídu</t>
  </si>
  <si>
    <t>kilogramů vytříděného bioodpadu</t>
  </si>
  <si>
    <t>UMĚNÍ ŽIVOTA</t>
  </si>
  <si>
    <t>Snížením teploty v našich obývácích jste ušetřili</t>
  </si>
  <si>
    <t>kg CO2 ekv</t>
  </si>
  <si>
    <r>
      <t xml:space="preserve">ZKLIDŇUJEME SE A NACHÁZÍME ROVNOVÁHU
</t>
    </r>
    <r>
      <rPr>
        <sz val="11"/>
        <color rgb="FF000000"/>
        <rFont val="Calibri"/>
        <family val="2"/>
        <charset val="238"/>
      </rPr>
      <t>Najděme si každý den pár minut na zastavení.</t>
    </r>
  </si>
  <si>
    <r>
      <t xml:space="preserve">Kolikrát za týden jste absolvovali alespoň </t>
    </r>
    <r>
      <rPr>
        <b/>
        <sz val="12"/>
        <color rgb="FF000000"/>
        <rFont val="Calibri"/>
        <family val="2"/>
        <charset val="238"/>
        <scheme val="minor"/>
      </rPr>
      <t>pětiminutovku pohybu venku</t>
    </r>
    <r>
      <rPr>
        <sz val="12"/>
        <color rgb="FF000000"/>
        <rFont val="Calibri"/>
        <family val="2"/>
        <charset val="238"/>
        <scheme val="minor"/>
      </rPr>
      <t xml:space="preserve">. </t>
    </r>
    <r>
      <rPr>
        <i/>
        <sz val="12"/>
        <color rgb="FF000000"/>
        <rFont val="Calibri"/>
        <family val="2"/>
        <charset val="238"/>
        <scheme val="minor"/>
      </rPr>
      <t>(součet za všechny zúčastněné v této výzvě)</t>
    </r>
  </si>
  <si>
    <t>meditací/cvičení</t>
  </si>
  <si>
    <t xml:space="preserve">Jeden účastník této výzvy strávil pohybem venku </t>
  </si>
  <si>
    <t xml:space="preserve">minut </t>
  </si>
  <si>
    <r>
      <t xml:space="preserve">DIGITÁLNÍ DETOX 
</t>
    </r>
    <r>
      <rPr>
        <sz val="11"/>
        <color theme="1"/>
        <rFont val="Calibri"/>
        <family val="2"/>
        <charset val="238"/>
      </rPr>
      <t>Dokažme žít (a přežít) bez mobilu, televize a počítače.</t>
    </r>
  </si>
  <si>
    <r>
      <rPr>
        <b/>
        <sz val="12"/>
        <color theme="1"/>
        <rFont val="Calibri"/>
        <family val="2"/>
        <charset val="238"/>
      </rPr>
      <t>24 hodin</t>
    </r>
    <r>
      <rPr>
        <sz val="12"/>
        <color theme="1"/>
        <rFont val="Calibri"/>
        <family val="2"/>
        <charset val="238"/>
      </rPr>
      <t xml:space="preserve"> bez mobilu, TV a počítače </t>
    </r>
  </si>
  <si>
    <t>člověk / lidi</t>
  </si>
  <si>
    <t>hodin bez mobilu</t>
  </si>
  <si>
    <r>
      <rPr>
        <b/>
        <sz val="14"/>
        <color theme="1"/>
        <rFont val="Calibri"/>
        <family val="2"/>
        <charset val="238"/>
      </rPr>
      <t>TVOŘÍME V LESE</t>
    </r>
    <r>
      <rPr>
        <sz val="11"/>
        <color theme="1"/>
        <rFont val="Calibri"/>
        <family val="2"/>
        <charset val="238"/>
      </rPr>
      <t xml:space="preserve">
Vydejme se do lesa pozorovat, naslouchat a tvořit.</t>
    </r>
  </si>
  <si>
    <r>
      <rPr>
        <b/>
        <sz val="12"/>
        <color theme="1"/>
        <rFont val="Calibri"/>
        <family val="2"/>
        <charset val="238"/>
      </rPr>
      <t>Počet výtvorů</t>
    </r>
    <r>
      <rPr>
        <sz val="12"/>
        <color theme="1"/>
        <rFont val="Calibri"/>
        <family val="2"/>
        <charset val="238"/>
      </rPr>
      <t xml:space="preserve"> (vizuálních, hudebních, textových...) vytvořených </t>
    </r>
    <r>
      <rPr>
        <b/>
        <sz val="12"/>
        <color theme="1"/>
        <rFont val="Calibri"/>
        <family val="2"/>
        <charset val="238"/>
      </rPr>
      <t>bez zasahování do živých organismů.</t>
    </r>
  </si>
  <si>
    <t>výtvorů</t>
  </si>
  <si>
    <t xml:space="preserve">vytvořili jste </t>
  </si>
  <si>
    <t>uměleckých výtvorů</t>
  </si>
  <si>
    <t>Velká prosba o váš názor</t>
  </si>
  <si>
    <r>
      <t>Oznámkujte jako ve škole organizaci kampaně</t>
    </r>
    <r>
      <rPr>
        <sz val="14"/>
        <color theme="1"/>
        <rFont val="Calibri"/>
        <family val="2"/>
        <charset val="238"/>
        <scheme val="minor"/>
      </rPr>
      <t xml:space="preserve"> (naši část: jak byla připravená, jaké informace a podporu jste dostávali od Ekoškoly) </t>
    </r>
  </si>
  <si>
    <r>
      <t>Oznámkujte jako ve škole průběh kampaně u vás</t>
    </r>
    <r>
      <rPr>
        <sz val="14"/>
        <color theme="1"/>
        <rFont val="Calibri"/>
        <family val="2"/>
        <charset val="238"/>
        <scheme val="minor"/>
      </rPr>
      <t xml:space="preserve"> (zapojení účastníků, zpracování výsledků atd.)</t>
    </r>
  </si>
  <si>
    <r>
      <t xml:space="preserve">Napište nám nápad na zlepšení:
</t>
    </r>
    <r>
      <rPr>
        <b/>
        <sz val="11"/>
        <color theme="1"/>
        <rFont val="Calibri"/>
        <family val="2"/>
        <charset val="238"/>
        <scheme val="minor"/>
      </rPr>
      <t>Případně, co by vám z naší strany pomohlo.</t>
    </r>
  </si>
  <si>
    <t>Jak se vám Kampaň líbila? Máte nějaký pozitivní zážitek nebo příběh? Prosím podělte se, stačí jeden odstaveček:</t>
  </si>
  <si>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Calibri"/>
        <family val="2"/>
        <charset val="238"/>
      </rPr>
      <t xml:space="preserve"> Informace o kampani</t>
    </r>
  </si>
  <si>
    <t>Vše o kampani, její filosofii, průběhu a dopadech.</t>
  </si>
  <si>
    <t>ekoskola.cz/kampanoh</t>
  </si>
  <si>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Calibri"/>
        <family val="2"/>
        <charset val="238"/>
      </rPr>
      <t xml:space="preserve"> Výzvy a aktivity kampaně</t>
    </r>
  </si>
  <si>
    <t>Tipy, návody, vysvětlení ke všem výzvám.</t>
  </si>
  <si>
    <t>ekoskola.cz/kampanoh/vyzvy</t>
  </si>
  <si>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Calibri"/>
        <family val="2"/>
        <charset val="238"/>
      </rPr>
      <t xml:space="preserve"> Plakáty a grafika ke kampani</t>
    </r>
  </si>
  <si>
    <t>Plakáty a obrázky na web, nástěnku i sociální sítě.</t>
  </si>
  <si>
    <t>ekoskola.cz/kampanoh/stahuj</t>
  </si>
  <si>
    <r>
      <rPr>
        <b/>
        <sz val="16"/>
        <color theme="1"/>
        <rFont val="Wingdings 2"/>
        <family val="1"/>
        <charset val="2"/>
      </rPr>
      <t>P</t>
    </r>
    <r>
      <rPr>
        <b/>
        <sz val="16"/>
        <color theme="1"/>
        <rFont val="Calibri"/>
        <family val="2"/>
        <charset val="238"/>
      </rPr>
      <t xml:space="preserve"> Na sítích</t>
    </r>
    <r>
      <rPr>
        <b/>
        <sz val="16"/>
        <color theme="1"/>
        <rFont val="Calibri"/>
        <family val="1"/>
        <charset val="2"/>
      </rPr>
      <t xml:space="preserve"> </t>
    </r>
  </si>
  <si>
    <r>
      <rPr>
        <b/>
        <i/>
        <sz val="14"/>
        <color theme="1"/>
        <rFont val="Calibri"/>
        <family val="2"/>
        <charset val="238"/>
        <scheme val="minor"/>
      </rPr>
      <t>FB</t>
    </r>
    <r>
      <rPr>
        <i/>
        <sz val="14"/>
        <color theme="1"/>
        <rFont val="Calibri"/>
        <family val="2"/>
        <charset val="238"/>
        <scheme val="minor"/>
      </rPr>
      <t xml:space="preserve">: Vzdělávací centrum TEREZA nebo Ekoškola
</t>
    </r>
    <r>
      <rPr>
        <b/>
        <i/>
        <sz val="14"/>
        <color theme="1"/>
        <rFont val="Calibri"/>
        <family val="2"/>
        <charset val="238"/>
        <scheme val="minor"/>
      </rPr>
      <t>IG:</t>
    </r>
    <r>
      <rPr>
        <i/>
        <sz val="14"/>
        <color theme="1"/>
        <rFont val="Calibri"/>
        <family val="2"/>
        <charset val="238"/>
        <scheme val="minor"/>
      </rPr>
      <t xml:space="preserve"> vc_TEREZA nebo EKOŠKOLA</t>
    </r>
  </si>
  <si>
    <t>#kampanOH</t>
  </si>
  <si>
    <t>Kampaň pořádá vzdělávací centrum TEREZA.</t>
  </si>
  <si>
    <t>terezanet.cz</t>
  </si>
  <si>
    <t>KAMPAŇ OBYČEJNÉHO HRDINSTVÍ 2026</t>
  </si>
  <si>
    <t>web: ekoskola.cz/kampan</t>
  </si>
  <si>
    <t>VÝSLEDKY ZA NAŠI OBLAST</t>
  </si>
  <si>
    <t>Celkem se nám podařilo zapojit</t>
  </si>
  <si>
    <t>lidí</t>
  </si>
  <si>
    <t xml:space="preserve">Celkem </t>
  </si>
  <si>
    <t>lidí se zapojilo do výzvy</t>
  </si>
  <si>
    <t>ZASADÍME STROM 
NEBO JINOU ROSTLINU</t>
  </si>
  <si>
    <t>Společně jsme zasadili tolik rostlin, že by to zabralo plochu</t>
  </si>
  <si>
    <t>tenisových kurtů.</t>
  </si>
  <si>
    <t xml:space="preserve">Naše rostliny v prvním roce života vstřebají ze vzduchu </t>
  </si>
  <si>
    <t>kg oxidu uhličitého.</t>
  </si>
  <si>
    <t>BUDUJEME PROSTŘEDÍ PRO ZVÍŘATA</t>
  </si>
  <si>
    <t>Celkem jsme zvířatům postavili</t>
  </si>
  <si>
    <t>různých přístřešků, pítek atd.</t>
  </si>
  <si>
    <t xml:space="preserve">Vyčlenili jsme  </t>
  </si>
  <si>
    <r>
      <t>m</t>
    </r>
    <r>
      <rPr>
        <b/>
        <vertAlign val="superscript"/>
        <sz val="14"/>
        <rFont val="Calibri"/>
        <family val="2"/>
        <charset val="238"/>
        <scheme val="minor"/>
      </rPr>
      <t>2</t>
    </r>
    <r>
      <rPr>
        <b/>
        <sz val="14"/>
        <rFont val="Calibri"/>
        <family val="2"/>
        <charset val="238"/>
        <scheme val="minor"/>
      </rPr>
      <t xml:space="preserve"> zahrad tak, aby byly přístupnější 
pro zvířata (hlavně hmyzáky).</t>
    </r>
  </si>
  <si>
    <t>SNÍŽÍME SPOTŘEBU VODY</t>
  </si>
  <si>
    <t xml:space="preserve">Celkově jsme šetrným chováním uspořili až </t>
  </si>
  <si>
    <t>litrů vody.</t>
  </si>
  <si>
    <t>JÍME ZDRAVĚ A EKOLOGICKY</t>
  </si>
  <si>
    <t xml:space="preserve">Omezením masa na našem jídelníčku jsme společně  nevyprodukovali </t>
  </si>
  <si>
    <t>kg emisí skleníkových plynů.</t>
  </si>
  <si>
    <t xml:space="preserve">Také můžeme říci, že jsme tím zachránili život </t>
  </si>
  <si>
    <r>
      <t xml:space="preserve">kuřatům. 
</t>
    </r>
    <r>
      <rPr>
        <sz val="12"/>
        <rFont val="Calibri"/>
        <family val="2"/>
        <charset val="238"/>
        <scheme val="minor"/>
      </rPr>
      <t>(Pokud bychom jedli během týdne jen kuřata :-))</t>
    </r>
  </si>
  <si>
    <t>CESTUJEME ŠETRNĚ</t>
  </si>
  <si>
    <t>To je přibližně</t>
  </si>
  <si>
    <t>kg emisí na jednoho člověka z této výzvy.</t>
  </si>
  <si>
    <t>SPOTŘEBOVÁVÁME ODPOVĚDNĚ</t>
  </si>
  <si>
    <t xml:space="preserve">Provedli jsme </t>
  </si>
  <si>
    <t>bezobalových nákupů, nákupů z druhé ruky nebo SWAPŮ.</t>
  </si>
  <si>
    <t>Tím, že jsme začali třídit bioodpad, jen v dalším roce zabráníme</t>
  </si>
  <si>
    <t>kg skleníkových plynů uniknout do atmosféry.</t>
  </si>
  <si>
    <t>www.ekoskola.cz</t>
  </si>
  <si>
    <t>Důležité je začít u sebe, ale nepřestat tam!</t>
  </si>
  <si>
    <t>ZKLIDŇUJEME SE A NACHÁZÍME ROVNOVÁHU</t>
  </si>
  <si>
    <t xml:space="preserve">Každá/každý jsme strávili za celý týden průměrně </t>
  </si>
  <si>
    <t>minut vědomým pohybem venku.</t>
  </si>
  <si>
    <t>DIGITÁLNÍ DETOX</t>
  </si>
  <si>
    <t xml:space="preserve">V rámci této výzvy jsme zvládli být </t>
  </si>
  <si>
    <t>hodin v kuse bez mobilu, počítače a televize.</t>
  </si>
  <si>
    <t>TVOŘÍME V LESE</t>
  </si>
  <si>
    <t>V rámci této výzvy jsme vytvořili</t>
  </si>
  <si>
    <t>uměleckých děl inspirovaných pobytem v lese.</t>
  </si>
  <si>
    <r>
      <rPr>
        <i/>
        <sz val="16"/>
        <color rgb="FF000000"/>
        <rFont val="Calibri Light"/>
        <family val="2"/>
        <charset val="238"/>
        <scheme val="major"/>
      </rPr>
      <t xml:space="preserve">"OBYČEJNÍ HRDINOVÉ se řídí příkazem služby ostatním, když přijde jejich čas. Když zazvoní zvony, oni vědí, že zvoní na poplach jim. Najdou v sobě ty nejlepší stránky lidské povahy, to, co je daleko silnější než tlaky situace a systému, a jejich jednání slouží jako nezlomný znak síly lidské důstojnosti v boji se zlem." 
</t>
    </r>
    <r>
      <rPr>
        <sz val="16"/>
        <color rgb="FF000000"/>
        <rFont val="Calibri Light"/>
        <family val="2"/>
        <charset val="238"/>
        <scheme val="major"/>
      </rPr>
      <t xml:space="preserve">
 psycholog Philip Zimbardo</t>
    </r>
  </si>
  <si>
    <t>Jihočeský</t>
  </si>
  <si>
    <t>Škola</t>
  </si>
  <si>
    <t>Mladí lidé</t>
  </si>
  <si>
    <t>Jihomoravský</t>
  </si>
  <si>
    <t>Rodina</t>
  </si>
  <si>
    <t>Pedogog</t>
  </si>
  <si>
    <t>Karlovarský</t>
  </si>
  <si>
    <t>Firma</t>
  </si>
  <si>
    <t>Rodič</t>
  </si>
  <si>
    <t>Královéhradecký</t>
  </si>
  <si>
    <t>Organizace</t>
  </si>
  <si>
    <t>Exter. pracovník</t>
  </si>
  <si>
    <t>Liberecký</t>
  </si>
  <si>
    <t>Jiné</t>
  </si>
  <si>
    <t>Moravskoslezský</t>
  </si>
  <si>
    <t>Olomoucký</t>
  </si>
  <si>
    <t>Pardubický</t>
  </si>
  <si>
    <t>Praha</t>
  </si>
  <si>
    <t>Plzeňský</t>
  </si>
  <si>
    <t>Středočeský</t>
  </si>
  <si>
    <t>Ústecký</t>
  </si>
  <si>
    <t>Vysočina</t>
  </si>
  <si>
    <t>Zlínský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</si>
</sst>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rgb="FF202124"/>
      <name val="Arial"/>
      <family val="2"/>
      <charset val="238"/>
    </font>
    <font>
      <sz val="7"/>
      <color rgb="FF70757A"/>
      <name val="Arial"/>
      <family val="2"/>
      <charset val="238"/>
    </font>
    <font>
      <sz val="7"/>
      <color rgb="FFD93025"/>
      <name val="Arial"/>
      <family val="2"/>
      <charset val="238"/>
    </font>
    <font>
      <b/>
      <sz val="13"/>
      <color rgb="FF00B050"/>
      <name val="Arial Black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rgb="FF434A54"/>
      <name val="Georgia"/>
      <family val="1"/>
      <charset val="238"/>
    </font>
    <font>
      <sz val="16"/>
      <color theme="1"/>
      <name val="Calibri Light"/>
      <family val="2"/>
      <charset val="238"/>
      <scheme val="major"/>
    </font>
    <font>
      <b/>
      <sz val="18"/>
      <color theme="1"/>
      <name val="Arial Black"/>
      <family val="2"/>
      <charset val="238"/>
    </font>
    <font>
      <b/>
      <sz val="17"/>
      <color theme="1"/>
      <name val="Arial Black"/>
      <family val="2"/>
      <charset val="238"/>
    </font>
    <font>
      <b/>
      <sz val="14"/>
      <name val="Calibri"/>
      <family val="2"/>
      <charset val="238"/>
      <scheme val="minor"/>
    </font>
    <font>
      <b/>
      <sz val="17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1"/>
      <color rgb="FFC0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sz val="14"/>
      <color theme="1" tint="0.499984740745262"/>
      <name val="Calibri"/>
      <family val="2"/>
      <charset val="238"/>
    </font>
    <font>
      <sz val="12"/>
      <color theme="1" tint="0.499984740745262"/>
      <name val="Calibri"/>
      <family val="2"/>
      <charset val="238"/>
    </font>
    <font>
      <vertAlign val="superscript"/>
      <sz val="14"/>
      <color theme="1" tint="0.499984740745262"/>
      <name val="Calibri"/>
      <family val="2"/>
      <charset val="238"/>
    </font>
    <font>
      <b/>
      <sz val="14"/>
      <color theme="1" tint="0.499984740745262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sz val="14"/>
      <color theme="9" tint="-0.249977111117893"/>
      <name val="Arial Black"/>
      <family val="2"/>
      <charset val="238"/>
    </font>
    <font>
      <b/>
      <sz val="14"/>
      <color rgb="FF0070C0"/>
      <name val="Arial Black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u/>
      <sz val="14"/>
      <color theme="10"/>
      <name val="Arial Black"/>
      <family val="2"/>
      <charset val="238"/>
    </font>
    <font>
      <i/>
      <sz val="16"/>
      <color rgb="FF000000"/>
      <name val="Calibri Light"/>
      <family val="2"/>
      <charset val="238"/>
      <scheme val="major"/>
    </font>
    <font>
      <sz val="16"/>
      <color rgb="FF000000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6"/>
      <color theme="1"/>
      <name val="Wingdings 2"/>
      <family val="1"/>
      <charset val="2"/>
    </font>
    <font>
      <b/>
      <sz val="16"/>
      <color theme="1"/>
      <name val="Calibri"/>
      <family val="2"/>
      <charset val="238"/>
    </font>
    <font>
      <sz val="16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sz val="20"/>
      <color theme="0"/>
      <name val="Calibri"/>
      <family val="2"/>
      <charset val="238"/>
      <scheme val="minor"/>
    </font>
    <font>
      <b/>
      <sz val="16"/>
      <color theme="1"/>
      <name val="Calibri"/>
      <family val="1"/>
      <charset val="2"/>
    </font>
    <font>
      <i/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2"/>
      <color theme="10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rgb="FF70AD47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FFFFFF"/>
      </patternFill>
    </fill>
    <fill>
      <patternFill patternType="solid">
        <fgColor theme="9"/>
        <bgColor rgb="FF70AD47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right" vertical="top" wrapText="1"/>
    </xf>
    <xf numFmtId="0" fontId="13" fillId="9" borderId="31" xfId="0" applyFont="1" applyFill="1" applyBorder="1" applyAlignment="1">
      <alignment vertical="center" wrapText="1"/>
    </xf>
    <xf numFmtId="0" fontId="2" fillId="5" borderId="39" xfId="0" applyFont="1" applyFill="1" applyBorder="1" applyAlignment="1">
      <alignment vertical="center" wrapText="1"/>
    </xf>
    <xf numFmtId="0" fontId="2" fillId="5" borderId="40" xfId="0" applyFont="1" applyFill="1" applyBorder="1" applyAlignment="1">
      <alignment vertical="center" wrapText="1"/>
    </xf>
    <xf numFmtId="0" fontId="4" fillId="5" borderId="39" xfId="0" applyFont="1" applyFill="1" applyBorder="1" applyAlignment="1">
      <alignment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22" fillId="5" borderId="39" xfId="0" applyFont="1" applyFill="1" applyBorder="1" applyAlignment="1">
      <alignment horizontal="center" vertical="center" wrapText="1"/>
    </xf>
    <xf numFmtId="0" fontId="13" fillId="9" borderId="49" xfId="0" applyFont="1" applyFill="1" applyBorder="1" applyAlignment="1">
      <alignment vertical="center" wrapText="1"/>
    </xf>
    <xf numFmtId="0" fontId="1" fillId="7" borderId="1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9" fillId="0" borderId="45" xfId="0" applyFont="1" applyBorder="1" applyAlignment="1">
      <alignment horizontal="left" vertical="center"/>
    </xf>
    <xf numFmtId="0" fontId="29" fillId="0" borderId="36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23" fillId="12" borderId="44" xfId="0" applyFont="1" applyFill="1" applyBorder="1" applyAlignment="1">
      <alignment horizontal="center" vertical="center" wrapText="1"/>
    </xf>
    <xf numFmtId="164" fontId="23" fillId="12" borderId="44" xfId="0" applyNumberFormat="1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right" vertical="center" wrapText="1"/>
    </xf>
    <xf numFmtId="0" fontId="9" fillId="14" borderId="43" xfId="0" applyFont="1" applyFill="1" applyBorder="1" applyAlignment="1">
      <alignment horizontal="right" vertical="center" wrapText="1"/>
    </xf>
    <xf numFmtId="0" fontId="23" fillId="14" borderId="44" xfId="0" applyFont="1" applyFill="1" applyBorder="1" applyAlignment="1">
      <alignment horizontal="center" vertical="center" wrapText="1"/>
    </xf>
    <xf numFmtId="0" fontId="9" fillId="14" borderId="44" xfId="0" applyFont="1" applyFill="1" applyBorder="1" applyAlignment="1">
      <alignment horizontal="left" vertical="center" wrapText="1"/>
    </xf>
    <xf numFmtId="0" fontId="17" fillId="14" borderId="6" xfId="0" applyFont="1" applyFill="1" applyBorder="1" applyAlignment="1">
      <alignment vertical="center"/>
    </xf>
    <xf numFmtId="0" fontId="9" fillId="14" borderId="44" xfId="0" applyFont="1" applyFill="1" applyBorder="1" applyAlignment="1">
      <alignment horizontal="right" vertical="center"/>
    </xf>
    <xf numFmtId="0" fontId="26" fillId="15" borderId="45" xfId="0" applyFont="1" applyFill="1" applyBorder="1" applyAlignment="1">
      <alignment horizontal="center" vertical="center" wrapText="1"/>
    </xf>
    <xf numFmtId="164" fontId="23" fillId="14" borderId="44" xfId="0" applyNumberFormat="1" applyFont="1" applyFill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 wrapText="1"/>
    </xf>
    <xf numFmtId="0" fontId="9" fillId="14" borderId="44" xfId="0" applyFont="1" applyFill="1" applyBorder="1" applyAlignment="1">
      <alignment horizontal="right" vertical="center" wrapText="1"/>
    </xf>
    <xf numFmtId="0" fontId="25" fillId="15" borderId="45" xfId="0" applyFont="1" applyFill="1" applyBorder="1" applyAlignment="1">
      <alignment horizontal="center" vertical="center" wrapText="1"/>
    </xf>
    <xf numFmtId="0" fontId="9" fillId="14" borderId="34" xfId="0" applyFont="1" applyFill="1" applyBorder="1" applyAlignment="1">
      <alignment horizontal="right" vertical="center" wrapText="1"/>
    </xf>
    <xf numFmtId="0" fontId="42" fillId="14" borderId="5" xfId="0" applyFont="1" applyFill="1" applyBorder="1" applyAlignment="1">
      <alignment vertical="center"/>
    </xf>
    <xf numFmtId="0" fontId="3" fillId="14" borderId="44" xfId="0" applyFont="1" applyFill="1" applyBorder="1" applyAlignment="1">
      <alignment horizontal="left" vertical="center" wrapText="1"/>
    </xf>
    <xf numFmtId="0" fontId="39" fillId="7" borderId="15" xfId="0" applyFont="1" applyFill="1" applyBorder="1" applyAlignment="1" applyProtection="1">
      <alignment horizontal="center" vertical="center" wrapText="1"/>
      <protection locked="0"/>
    </xf>
    <xf numFmtId="0" fontId="30" fillId="2" borderId="51" xfId="0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8" fillId="0" borderId="0" xfId="0" applyFont="1"/>
    <xf numFmtId="0" fontId="48" fillId="0" borderId="28" xfId="0" applyFont="1" applyBorder="1"/>
    <xf numFmtId="0" fontId="49" fillId="0" borderId="0" xfId="0" applyFont="1"/>
    <xf numFmtId="0" fontId="29" fillId="0" borderId="51" xfId="0" applyFont="1" applyBorder="1" applyAlignment="1">
      <alignment horizontal="left" vertical="center" wrapText="1"/>
    </xf>
    <xf numFmtId="0" fontId="29" fillId="0" borderId="61" xfId="0" applyFont="1" applyBorder="1" applyAlignment="1">
      <alignment horizontal="left" vertical="center" wrapText="1"/>
    </xf>
    <xf numFmtId="0" fontId="29" fillId="0" borderId="62" xfId="0" applyFont="1" applyBorder="1" applyAlignment="1">
      <alignment horizontal="left" vertical="center"/>
    </xf>
    <xf numFmtId="0" fontId="37" fillId="11" borderId="63" xfId="0" applyFont="1" applyFill="1" applyBorder="1" applyAlignment="1">
      <alignment horizontal="left" vertical="center" wrapText="1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30" fillId="0" borderId="51" xfId="0" applyFont="1" applyBorder="1" applyAlignment="1">
      <alignment horizontal="left" vertical="center"/>
    </xf>
    <xf numFmtId="0" fontId="32" fillId="0" borderId="47" xfId="0" applyFont="1" applyBorder="1" applyAlignment="1" applyProtection="1">
      <alignment horizontal="left" vertical="center"/>
      <protection hidden="1"/>
    </xf>
    <xf numFmtId="0" fontId="4" fillId="0" borderId="67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5" fillId="9" borderId="41" xfId="0" applyFont="1" applyFill="1" applyBorder="1" applyAlignment="1">
      <alignment horizontal="left" wrapText="1"/>
    </xf>
    <xf numFmtId="0" fontId="5" fillId="9" borderId="5" xfId="0" applyFont="1" applyFill="1" applyBorder="1" applyAlignment="1">
      <alignment horizontal="left" wrapText="1"/>
    </xf>
    <xf numFmtId="0" fontId="5" fillId="9" borderId="58" xfId="0" applyFont="1" applyFill="1" applyBorder="1" applyAlignment="1">
      <alignment horizontal="left" wrapText="1"/>
    </xf>
    <xf numFmtId="0" fontId="3" fillId="9" borderId="58" xfId="0" applyFont="1" applyFill="1" applyBorder="1" applyAlignment="1">
      <alignment horizontal="left" wrapText="1"/>
    </xf>
    <xf numFmtId="0" fontId="44" fillId="11" borderId="19" xfId="0" applyFont="1" applyFill="1" applyBorder="1" applyAlignment="1">
      <alignment horizontal="left" vertical="center" wrapText="1"/>
    </xf>
    <xf numFmtId="0" fontId="30" fillId="0" borderId="68" xfId="0" applyFont="1" applyBorder="1" applyAlignment="1">
      <alignment horizontal="left" vertical="center" wrapText="1"/>
    </xf>
    <xf numFmtId="0" fontId="9" fillId="12" borderId="37" xfId="0" applyFont="1" applyFill="1" applyBorder="1" applyAlignment="1">
      <alignment horizontal="right" vertical="center" wrapText="1"/>
    </xf>
    <xf numFmtId="0" fontId="23" fillId="12" borderId="34" xfId="0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left" vertical="center" wrapText="1"/>
    </xf>
    <xf numFmtId="0" fontId="25" fillId="12" borderId="48" xfId="0" applyFont="1" applyFill="1" applyBorder="1" applyAlignment="1">
      <alignment horizontal="center" vertical="center" wrapText="1"/>
    </xf>
    <xf numFmtId="1" fontId="23" fillId="12" borderId="34" xfId="0" applyNumberFormat="1" applyFont="1" applyFill="1" applyBorder="1" applyAlignment="1">
      <alignment horizontal="center" vertical="center" wrapText="1"/>
    </xf>
    <xf numFmtId="1" fontId="23" fillId="12" borderId="44" xfId="0" applyNumberFormat="1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  <xf numFmtId="0" fontId="9" fillId="14" borderId="52" xfId="0" applyFont="1" applyFill="1" applyBorder="1" applyAlignment="1">
      <alignment horizontal="right" vertical="center" wrapText="1"/>
    </xf>
    <xf numFmtId="0" fontId="23" fillId="14" borderId="46" xfId="0" applyFont="1" applyFill="1" applyBorder="1" applyAlignment="1">
      <alignment horizontal="center" vertical="center" wrapText="1"/>
    </xf>
    <xf numFmtId="0" fontId="9" fillId="14" borderId="46" xfId="0" applyFont="1" applyFill="1" applyBorder="1" applyAlignment="1">
      <alignment horizontal="left" vertical="center" wrapText="1"/>
    </xf>
    <xf numFmtId="0" fontId="2" fillId="14" borderId="44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4" fillId="9" borderId="25" xfId="0" applyFont="1" applyFill="1" applyBorder="1" applyAlignment="1">
      <alignment horizontal="left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0" fillId="0" borderId="30" xfId="0" applyFont="1" applyBorder="1" applyAlignment="1">
      <alignment horizontal="left" vertical="center"/>
    </xf>
    <xf numFmtId="0" fontId="25" fillId="14" borderId="47" xfId="0" applyFont="1" applyFill="1" applyBorder="1" applyAlignment="1">
      <alignment horizontal="center" vertical="center" wrapText="1"/>
    </xf>
    <xf numFmtId="1" fontId="23" fillId="14" borderId="35" xfId="0" applyNumberFormat="1" applyFont="1" applyFill="1" applyBorder="1" applyAlignment="1">
      <alignment horizontal="center" vertical="center" wrapText="1"/>
    </xf>
    <xf numFmtId="0" fontId="2" fillId="14" borderId="35" xfId="0" applyFont="1" applyFill="1" applyBorder="1" applyAlignment="1">
      <alignment horizontal="left" vertical="center" wrapText="1"/>
    </xf>
    <xf numFmtId="0" fontId="9" fillId="14" borderId="37" xfId="0" applyFont="1" applyFill="1" applyBorder="1" applyAlignment="1">
      <alignment horizontal="right" vertical="center" wrapText="1"/>
    </xf>
    <xf numFmtId="0" fontId="23" fillId="14" borderId="34" xfId="0" applyFont="1" applyFill="1" applyBorder="1" applyAlignment="1">
      <alignment horizontal="center" vertical="center" wrapText="1"/>
    </xf>
    <xf numFmtId="0" fontId="9" fillId="14" borderId="34" xfId="0" applyFont="1" applyFill="1" applyBorder="1" applyAlignment="1">
      <alignment horizontal="left" vertical="center" wrapText="1"/>
    </xf>
    <xf numFmtId="164" fontId="23" fillId="12" borderId="35" xfId="0" applyNumberFormat="1" applyFont="1" applyFill="1" applyBorder="1" applyAlignment="1">
      <alignment horizontal="center" vertical="center" wrapText="1"/>
    </xf>
    <xf numFmtId="164" fontId="23" fillId="14" borderId="35" xfId="0" applyNumberFormat="1" applyFont="1" applyFill="1" applyBorder="1" applyAlignment="1">
      <alignment horizontal="center" vertical="center" wrapText="1"/>
    </xf>
    <xf numFmtId="1" fontId="23" fillId="12" borderId="35" xfId="0" applyNumberFormat="1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0" fontId="25" fillId="13" borderId="48" xfId="0" applyFont="1" applyFill="1" applyBorder="1" applyAlignment="1">
      <alignment horizontal="center" vertical="center" wrapText="1"/>
    </xf>
    <xf numFmtId="0" fontId="3" fillId="15" borderId="36" xfId="0" applyFont="1" applyFill="1" applyBorder="1" applyAlignment="1">
      <alignment horizontal="center" vertical="center" wrapText="1"/>
    </xf>
    <xf numFmtId="2" fontId="23" fillId="14" borderId="44" xfId="0" applyNumberFormat="1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right" vertical="center" wrapText="1"/>
    </xf>
    <xf numFmtId="0" fontId="48" fillId="0" borderId="0" xfId="0" applyFont="1" applyAlignment="1">
      <alignment vertical="center"/>
    </xf>
    <xf numFmtId="0" fontId="0" fillId="0" borderId="0" xfId="0" applyAlignment="1">
      <alignment vertical="center"/>
    </xf>
    <xf numFmtId="0" fontId="60" fillId="0" borderId="0" xfId="0" applyFont="1"/>
    <xf numFmtId="0" fontId="53" fillId="0" borderId="0" xfId="0" applyFont="1"/>
    <xf numFmtId="0" fontId="60" fillId="7" borderId="0" xfId="0" applyFont="1" applyFill="1"/>
    <xf numFmtId="0" fontId="60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61" fillId="0" borderId="0" xfId="0" applyFont="1" applyAlignment="1">
      <alignment vertical="center" wrapText="1"/>
    </xf>
    <xf numFmtId="0" fontId="62" fillId="0" borderId="0" xfId="0" applyFont="1"/>
    <xf numFmtId="0" fontId="63" fillId="0" borderId="0" xfId="0" applyFont="1" applyAlignment="1">
      <alignment vertical="top" wrapText="1"/>
    </xf>
    <xf numFmtId="0" fontId="61" fillId="0" borderId="0" xfId="0" applyFont="1" applyAlignment="1">
      <alignment horizontal="left" vertical="center"/>
    </xf>
    <xf numFmtId="0" fontId="40" fillId="0" borderId="0" xfId="0" applyFont="1" applyAlignment="1">
      <alignment vertical="center" wrapText="1"/>
    </xf>
    <xf numFmtId="0" fontId="62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center"/>
    </xf>
    <xf numFmtId="2" fontId="61" fillId="0" borderId="0" xfId="0" applyNumberFormat="1" applyFont="1" applyAlignment="1">
      <alignment horizontal="center" vertical="center"/>
    </xf>
    <xf numFmtId="0" fontId="61" fillId="0" borderId="0" xfId="0" applyFont="1" applyAlignment="1">
      <alignment horizontal="left" vertical="top"/>
    </xf>
    <xf numFmtId="0" fontId="61" fillId="0" borderId="0" xfId="0" applyFont="1" applyAlignment="1">
      <alignment horizontal="center" vertical="top" wrapText="1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right" vertical="center" wrapText="1"/>
    </xf>
    <xf numFmtId="0" fontId="61" fillId="0" borderId="0" xfId="0" applyFont="1" applyAlignment="1">
      <alignment horizontal="center" vertical="center"/>
    </xf>
    <xf numFmtId="0" fontId="61" fillId="0" borderId="0" xfId="0" applyFont="1"/>
    <xf numFmtId="0" fontId="61" fillId="0" borderId="0" xfId="0" applyFont="1" applyAlignment="1">
      <alignment horizontal="left" vertical="center" wrapText="1"/>
    </xf>
    <xf numFmtId="0" fontId="61" fillId="0" borderId="0" xfId="0" applyFont="1" applyAlignment="1">
      <alignment horizontal="center"/>
    </xf>
    <xf numFmtId="0" fontId="64" fillId="0" borderId="0" xfId="0" applyFont="1" applyAlignment="1">
      <alignment horizontal="left" vertical="center" wrapText="1"/>
    </xf>
    <xf numFmtId="165" fontId="61" fillId="0" borderId="0" xfId="0" applyNumberFormat="1" applyFont="1" applyAlignment="1">
      <alignment horizontal="left" vertical="center" wrapText="1"/>
    </xf>
    <xf numFmtId="0" fontId="65" fillId="0" borderId="0" xfId="2" applyFont="1" applyAlignment="1">
      <alignment horizontal="left" vertical="center" wrapText="1"/>
    </xf>
    <xf numFmtId="164" fontId="61" fillId="0" borderId="0" xfId="0" applyNumberFormat="1" applyFont="1" applyAlignment="1">
      <alignment horizontal="center" vertical="center"/>
    </xf>
    <xf numFmtId="0" fontId="19" fillId="0" borderId="0" xfId="0" applyFont="1" applyAlignment="1">
      <alignment wrapText="1"/>
    </xf>
    <xf numFmtId="0" fontId="66" fillId="0" borderId="0" xfId="0" applyFont="1" applyAlignment="1">
      <alignment horizontal="left" vertical="top" wrapText="1"/>
    </xf>
    <xf numFmtId="0" fontId="67" fillId="0" borderId="0" xfId="0" applyFont="1" applyAlignment="1">
      <alignment horizontal="left" vertical="top" wrapText="1"/>
    </xf>
    <xf numFmtId="0" fontId="67" fillId="0" borderId="0" xfId="0" applyFont="1" applyAlignment="1">
      <alignment horizontal="center" vertical="center" wrapText="1"/>
    </xf>
    <xf numFmtId="0" fontId="60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53" fillId="0" borderId="0" xfId="0" applyFont="1" applyAlignment="1">
      <alignment wrapText="1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5" fillId="0" borderId="0" xfId="0" applyFont="1" applyAlignment="1">
      <alignment horizontal="right" vertical="center" wrapText="1"/>
    </xf>
    <xf numFmtId="0" fontId="76" fillId="0" borderId="0" xfId="0" applyFont="1" applyAlignment="1">
      <alignment wrapText="1"/>
    </xf>
    <xf numFmtId="0" fontId="19" fillId="0" borderId="46" xfId="0" applyFont="1" applyBorder="1" applyAlignment="1">
      <alignment wrapText="1"/>
    </xf>
    <xf numFmtId="0" fontId="81" fillId="0" borderId="0" xfId="0" applyFont="1" applyAlignment="1">
      <alignment vertical="center" wrapText="1"/>
    </xf>
    <xf numFmtId="0" fontId="73" fillId="0" borderId="34" xfId="2" applyFont="1" applyBorder="1" applyAlignment="1">
      <alignment horizontal="center" vertical="center" wrapText="1"/>
    </xf>
    <xf numFmtId="0" fontId="73" fillId="0" borderId="44" xfId="2" applyFont="1" applyBorder="1" applyAlignment="1">
      <alignment horizontal="center" vertical="center" wrapText="1"/>
    </xf>
    <xf numFmtId="0" fontId="73" fillId="0" borderId="46" xfId="2" applyFont="1" applyBorder="1" applyAlignment="1">
      <alignment horizontal="center" vertical="center" wrapText="1"/>
    </xf>
    <xf numFmtId="0" fontId="73" fillId="0" borderId="0" xfId="2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53" fillId="0" borderId="81" xfId="0" applyFont="1" applyBorder="1" applyAlignment="1">
      <alignment wrapText="1"/>
    </xf>
    <xf numFmtId="0" fontId="70" fillId="19" borderId="34" xfId="2" applyFont="1" applyFill="1" applyBorder="1" applyAlignment="1"/>
    <xf numFmtId="0" fontId="73" fillId="19" borderId="5" xfId="2" applyFont="1" applyFill="1" applyBorder="1" applyAlignment="1">
      <alignment horizontal="center" vertical="center" wrapText="1"/>
    </xf>
    <xf numFmtId="0" fontId="72" fillId="19" borderId="44" xfId="0" applyFont="1" applyFill="1" applyBorder="1" applyAlignment="1">
      <alignment wrapText="1"/>
    </xf>
    <xf numFmtId="0" fontId="73" fillId="19" borderId="58" xfId="2" applyFont="1" applyFill="1" applyBorder="1" applyAlignment="1">
      <alignment horizontal="center" vertical="center" wrapText="1"/>
    </xf>
    <xf numFmtId="0" fontId="73" fillId="19" borderId="81" xfId="2" applyFont="1" applyFill="1" applyBorder="1" applyAlignment="1">
      <alignment horizontal="center" vertical="center" wrapText="1"/>
    </xf>
    <xf numFmtId="0" fontId="75" fillId="19" borderId="81" xfId="0" applyFont="1" applyFill="1" applyBorder="1" applyAlignment="1">
      <alignment horizontal="right" wrapText="1"/>
    </xf>
    <xf numFmtId="0" fontId="78" fillId="19" borderId="46" xfId="0" applyFont="1" applyFill="1" applyBorder="1" applyAlignment="1">
      <alignment horizontal="left" vertical="center" wrapText="1"/>
    </xf>
    <xf numFmtId="0" fontId="6" fillId="19" borderId="46" xfId="0" applyFont="1" applyFill="1" applyBorder="1" applyAlignment="1">
      <alignment vertical="top" wrapText="1"/>
    </xf>
    <xf numFmtId="0" fontId="0" fillId="19" borderId="58" xfId="0" applyFill="1" applyBorder="1" applyAlignment="1">
      <alignment wrapText="1"/>
    </xf>
    <xf numFmtId="0" fontId="2" fillId="19" borderId="0" xfId="0" applyFont="1" applyFill="1" applyAlignment="1">
      <alignment horizontal="left" vertical="center" wrapText="1"/>
    </xf>
    <xf numFmtId="0" fontId="6" fillId="19" borderId="0" xfId="0" applyFont="1" applyFill="1" applyAlignment="1">
      <alignment vertical="top" wrapText="1"/>
    </xf>
    <xf numFmtId="0" fontId="0" fillId="19" borderId="81" xfId="0" applyFill="1" applyBorder="1" applyAlignment="1">
      <alignment wrapText="1"/>
    </xf>
    <xf numFmtId="0" fontId="6" fillId="19" borderId="0" xfId="0" applyFont="1" applyFill="1" applyAlignment="1">
      <alignment wrapText="1"/>
    </xf>
    <xf numFmtId="0" fontId="0" fillId="19" borderId="0" xfId="0" applyFill="1" applyAlignment="1">
      <alignment wrapText="1"/>
    </xf>
    <xf numFmtId="0" fontId="79" fillId="19" borderId="0" xfId="2" applyFont="1" applyFill="1" applyAlignment="1">
      <alignment horizontal="left" vertical="center"/>
    </xf>
    <xf numFmtId="0" fontId="74" fillId="19" borderId="0" xfId="0" applyFont="1" applyFill="1" applyAlignment="1">
      <alignment vertical="center" wrapText="1"/>
    </xf>
    <xf numFmtId="0" fontId="80" fillId="19" borderId="0" xfId="2" applyFont="1" applyFill="1" applyAlignment="1">
      <alignment horizontal="center" vertical="center"/>
    </xf>
    <xf numFmtId="0" fontId="80" fillId="19" borderId="81" xfId="2" applyFont="1" applyFill="1" applyBorder="1" applyAlignment="1">
      <alignment horizontal="center" vertical="center"/>
    </xf>
    <xf numFmtId="0" fontId="53" fillId="19" borderId="81" xfId="0" applyFont="1" applyFill="1" applyBorder="1" applyAlignment="1">
      <alignment wrapText="1"/>
    </xf>
    <xf numFmtId="0" fontId="73" fillId="19" borderId="41" xfId="2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82" fillId="0" borderId="0" xfId="2" applyFont="1" applyBorder="1" applyAlignment="1">
      <alignment horizontal="center" wrapText="1"/>
    </xf>
    <xf numFmtId="0" fontId="82" fillId="0" borderId="0" xfId="2" applyFont="1" applyBorder="1" applyAlignment="1">
      <alignment vertical="center" wrapText="1"/>
    </xf>
    <xf numFmtId="0" fontId="44" fillId="9" borderId="66" xfId="0" applyFont="1" applyFill="1" applyBorder="1" applyAlignment="1">
      <alignment horizontal="left" vertical="center" wrapText="1"/>
    </xf>
    <xf numFmtId="0" fontId="3" fillId="11" borderId="15" xfId="0" applyFont="1" applyFill="1" applyBorder="1" applyAlignment="1">
      <alignment horizontal="left" vertical="center" wrapText="1"/>
    </xf>
    <xf numFmtId="0" fontId="33" fillId="9" borderId="80" xfId="0" applyFont="1" applyFill="1" applyBorder="1" applyAlignment="1">
      <alignment horizontal="left" vertical="center" wrapText="1"/>
    </xf>
    <xf numFmtId="0" fontId="33" fillId="9" borderId="27" xfId="0" applyFont="1" applyFill="1" applyBorder="1" applyAlignment="1">
      <alignment horizontal="left" vertical="center" wrapText="1"/>
    </xf>
    <xf numFmtId="0" fontId="47" fillId="9" borderId="59" xfId="0" applyFont="1" applyFill="1" applyBorder="1" applyAlignment="1">
      <alignment horizontal="left" vertical="center" wrapText="1"/>
    </xf>
    <xf numFmtId="0" fontId="5" fillId="9" borderId="60" xfId="0" applyFont="1" applyFill="1" applyBorder="1" applyAlignment="1">
      <alignment horizontal="left" vertical="center" wrapText="1"/>
    </xf>
    <xf numFmtId="0" fontId="53" fillId="0" borderId="0" xfId="0" applyFont="1" applyAlignment="1">
      <alignment horizontal="left" wrapText="1"/>
    </xf>
    <xf numFmtId="0" fontId="35" fillId="2" borderId="34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4" fillId="10" borderId="78" xfId="0" applyFont="1" applyFill="1" applyBorder="1" applyAlignment="1">
      <alignment horizontal="center" vertical="center" wrapText="1"/>
    </xf>
    <xf numFmtId="0" fontId="4" fillId="10" borderId="79" xfId="0" applyFont="1" applyFill="1" applyBorder="1" applyAlignment="1">
      <alignment horizontal="center" vertical="center" wrapText="1"/>
    </xf>
    <xf numFmtId="0" fontId="4" fillId="10" borderId="68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 wrapText="1"/>
    </xf>
    <xf numFmtId="0" fontId="9" fillId="8" borderId="37" xfId="0" applyFont="1" applyFill="1" applyBorder="1" applyAlignment="1">
      <alignment horizontal="left" vertical="top" wrapText="1"/>
    </xf>
    <xf numFmtId="0" fontId="9" fillId="8" borderId="34" xfId="0" applyFont="1" applyFill="1" applyBorder="1" applyAlignment="1">
      <alignment horizontal="left" vertical="top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0" fontId="9" fillId="7" borderId="13" xfId="0" applyFont="1" applyFill="1" applyBorder="1" applyAlignment="1" applyProtection="1">
      <alignment horizontal="left" vertical="center" wrapText="1"/>
      <protection locked="0"/>
    </xf>
    <xf numFmtId="0" fontId="3" fillId="11" borderId="22" xfId="0" applyFont="1" applyFill="1" applyBorder="1" applyAlignment="1">
      <alignment horizontal="left" vertical="center" wrapText="1"/>
    </xf>
    <xf numFmtId="0" fontId="3" fillId="11" borderId="23" xfId="0" applyFont="1" applyFill="1" applyBorder="1" applyAlignment="1">
      <alignment horizontal="left" vertical="center" wrapText="1"/>
    </xf>
    <xf numFmtId="0" fontId="3" fillId="11" borderId="6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 wrapText="1"/>
    </xf>
    <xf numFmtId="0" fontId="27" fillId="8" borderId="0" xfId="0" applyFont="1" applyFill="1" applyAlignment="1">
      <alignment horizontal="center" vertical="center" wrapText="1"/>
    </xf>
    <xf numFmtId="0" fontId="27" fillId="8" borderId="51" xfId="0" applyFont="1" applyFill="1" applyBorder="1" applyAlignment="1">
      <alignment horizontal="center" vertical="center" wrapText="1"/>
    </xf>
    <xf numFmtId="0" fontId="27" fillId="8" borderId="34" xfId="0" applyFont="1" applyFill="1" applyBorder="1" applyAlignment="1">
      <alignment horizontal="center" vertical="center" wrapText="1"/>
    </xf>
    <xf numFmtId="0" fontId="27" fillId="8" borderId="48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21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2" fillId="9" borderId="38" xfId="0" applyFont="1" applyFill="1" applyBorder="1" applyAlignment="1">
      <alignment horizontal="right" vertical="center" wrapText="1"/>
    </xf>
    <xf numFmtId="0" fontId="2" fillId="9" borderId="35" xfId="0" applyFont="1" applyFill="1" applyBorder="1" applyAlignment="1">
      <alignment horizontal="right" vertical="center" wrapText="1"/>
    </xf>
    <xf numFmtId="0" fontId="2" fillId="9" borderId="24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10" borderId="38" xfId="0" applyFont="1" applyFill="1" applyBorder="1" applyAlignment="1">
      <alignment horizontal="center" vertical="center" wrapText="1"/>
    </xf>
    <xf numFmtId="0" fontId="4" fillId="10" borderId="35" xfId="0" applyFont="1" applyFill="1" applyBorder="1" applyAlignment="1">
      <alignment horizontal="center" vertical="center" wrapText="1"/>
    </xf>
    <xf numFmtId="0" fontId="4" fillId="10" borderId="36" xfId="0" applyFont="1" applyFill="1" applyBorder="1" applyAlignment="1">
      <alignment horizontal="center" vertical="center" wrapText="1"/>
    </xf>
    <xf numFmtId="0" fontId="44" fillId="18" borderId="29" xfId="0" applyFont="1" applyFill="1" applyBorder="1" applyAlignment="1">
      <alignment horizontal="left" vertical="center" wrapText="1"/>
    </xf>
    <xf numFmtId="0" fontId="2" fillId="18" borderId="12" xfId="0" applyFont="1" applyFill="1" applyBorder="1" applyAlignment="1">
      <alignment horizontal="left" vertical="center" wrapText="1"/>
    </xf>
    <xf numFmtId="0" fontId="2" fillId="18" borderId="1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1" fillId="6" borderId="18" xfId="0" applyFont="1" applyFill="1" applyBorder="1" applyAlignment="1" applyProtection="1">
      <alignment horizontal="center" vertical="center" wrapText="1"/>
      <protection locked="0"/>
    </xf>
    <xf numFmtId="0" fontId="3" fillId="9" borderId="32" xfId="0" applyFont="1" applyFill="1" applyBorder="1" applyAlignment="1">
      <alignment horizontal="left" vertical="center" wrapText="1"/>
    </xf>
    <xf numFmtId="0" fontId="3" fillId="9" borderId="41" xfId="0" applyFont="1" applyFill="1" applyBorder="1" applyAlignment="1">
      <alignment horizontal="left" vertical="center" wrapText="1"/>
    </xf>
    <xf numFmtId="0" fontId="44" fillId="11" borderId="9" xfId="0" applyFont="1" applyFill="1" applyBorder="1" applyAlignment="1">
      <alignment horizontal="left" vertical="center" wrapText="1"/>
    </xf>
    <xf numFmtId="0" fontId="2" fillId="11" borderId="12" xfId="0" applyFont="1" applyFill="1" applyBorder="1" applyAlignment="1">
      <alignment horizontal="left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44" fillId="9" borderId="19" xfId="0" applyFont="1" applyFill="1" applyBorder="1" applyAlignment="1">
      <alignment horizontal="left" vertical="center" wrapText="1"/>
    </xf>
    <xf numFmtId="0" fontId="2" fillId="9" borderId="20" xfId="0" applyFont="1" applyFill="1" applyBorder="1" applyAlignment="1">
      <alignment horizontal="left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9" borderId="53" xfId="0" applyFont="1" applyFill="1" applyBorder="1" applyAlignment="1">
      <alignment horizontal="left" vertical="center" wrapText="1"/>
    </xf>
    <xf numFmtId="0" fontId="7" fillId="9" borderId="57" xfId="0" applyFont="1" applyFill="1" applyBorder="1" applyAlignment="1">
      <alignment horizontal="left" vertical="center" wrapText="1"/>
    </xf>
    <xf numFmtId="0" fontId="7" fillId="11" borderId="31" xfId="0" applyFont="1" applyFill="1" applyBorder="1" applyAlignment="1">
      <alignment horizontal="left" vertical="center" wrapText="1"/>
    </xf>
    <xf numFmtId="0" fontId="7" fillId="11" borderId="60" xfId="0" applyFont="1" applyFill="1" applyBorder="1" applyAlignment="1">
      <alignment horizontal="left" vertical="center" wrapText="1"/>
    </xf>
    <xf numFmtId="0" fontId="3" fillId="9" borderId="55" xfId="0" applyFont="1" applyFill="1" applyBorder="1" applyAlignment="1">
      <alignment horizontal="left" vertical="center" wrapText="1"/>
    </xf>
    <xf numFmtId="0" fontId="3" fillId="9" borderId="54" xfId="0" applyFont="1" applyFill="1" applyBorder="1" applyAlignment="1">
      <alignment horizontal="left" vertical="center" wrapText="1"/>
    </xf>
    <xf numFmtId="0" fontId="70" fillId="19" borderId="34" xfId="2" applyFont="1" applyFill="1" applyBorder="1" applyAlignment="1">
      <alignment vertical="center" wrapText="1"/>
    </xf>
    <xf numFmtId="0" fontId="8" fillId="19" borderId="0" xfId="1" applyFill="1" applyAlignment="1">
      <alignment horizontal="center"/>
    </xf>
    <xf numFmtId="0" fontId="4" fillId="10" borderId="50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44" fillId="9" borderId="69" xfId="0" applyFont="1" applyFill="1" applyBorder="1" applyAlignment="1">
      <alignment horizontal="left" vertical="center" wrapText="1"/>
    </xf>
    <xf numFmtId="0" fontId="2" fillId="9" borderId="72" xfId="0" applyFont="1" applyFill="1" applyBorder="1" applyAlignment="1">
      <alignment horizontal="left" vertical="center" wrapText="1"/>
    </xf>
    <xf numFmtId="0" fontId="2" fillId="9" borderId="74" xfId="0" applyFont="1" applyFill="1" applyBorder="1" applyAlignment="1">
      <alignment horizontal="left" vertical="center" wrapText="1"/>
    </xf>
    <xf numFmtId="0" fontId="2" fillId="9" borderId="76" xfId="0" applyFont="1" applyFill="1" applyBorder="1" applyAlignment="1">
      <alignment horizontal="left" vertical="center" wrapText="1"/>
    </xf>
    <xf numFmtId="0" fontId="4" fillId="0" borderId="7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5" fillId="9" borderId="71" xfId="0" applyFont="1" applyFill="1" applyBorder="1" applyAlignment="1">
      <alignment horizontal="left" vertical="center" wrapText="1"/>
    </xf>
    <xf numFmtId="0" fontId="5" fillId="9" borderId="73" xfId="0" applyFont="1" applyFill="1" applyBorder="1" applyAlignment="1">
      <alignment horizontal="left" vertical="center" wrapText="1"/>
    </xf>
    <xf numFmtId="0" fontId="5" fillId="9" borderId="75" xfId="0" applyFont="1" applyFill="1" applyBorder="1" applyAlignment="1">
      <alignment horizontal="left" vertical="center" wrapText="1"/>
    </xf>
    <xf numFmtId="0" fontId="5" fillId="9" borderId="77" xfId="0" applyFont="1" applyFill="1" applyBorder="1" applyAlignment="1">
      <alignment horizontal="left" vertical="center" wrapText="1"/>
    </xf>
    <xf numFmtId="0" fontId="33" fillId="11" borderId="65" xfId="0" applyFont="1" applyFill="1" applyBorder="1" applyAlignment="1">
      <alignment horizontal="left" vertical="center" wrapText="1"/>
    </xf>
    <xf numFmtId="0" fontId="33" fillId="11" borderId="0" xfId="0" applyFont="1" applyFill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6" fillId="11" borderId="9" xfId="0" applyFont="1" applyFill="1" applyBorder="1" applyAlignment="1">
      <alignment horizontal="left" vertical="center" wrapText="1"/>
    </xf>
    <xf numFmtId="0" fontId="46" fillId="11" borderId="12" xfId="0" applyFont="1" applyFill="1" applyBorder="1" applyAlignment="1">
      <alignment horizontal="left" vertical="center" wrapText="1"/>
    </xf>
    <xf numFmtId="0" fontId="46" fillId="11" borderId="14" xfId="0" applyFont="1" applyFill="1" applyBorder="1" applyAlignment="1">
      <alignment horizontal="left" vertical="center" wrapText="1"/>
    </xf>
    <xf numFmtId="0" fontId="54" fillId="11" borderId="10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18" fillId="19" borderId="0" xfId="0" applyFont="1" applyFill="1" applyAlignment="1">
      <alignment horizontal="left" vertical="center" wrapText="1"/>
    </xf>
    <xf numFmtId="0" fontId="78" fillId="19" borderId="46" xfId="0" applyFont="1" applyFill="1" applyBorder="1" applyAlignment="1">
      <alignment horizontal="left" vertical="center" wrapText="1"/>
    </xf>
    <xf numFmtId="0" fontId="77" fillId="19" borderId="46" xfId="0" applyFont="1" applyFill="1" applyBorder="1" applyAlignment="1">
      <alignment vertical="center" wrapText="1"/>
    </xf>
    <xf numFmtId="0" fontId="77" fillId="19" borderId="0" xfId="0" applyFont="1" applyFill="1" applyAlignment="1">
      <alignment vertical="center" wrapText="1"/>
    </xf>
    <xf numFmtId="0" fontId="70" fillId="19" borderId="44" xfId="2" applyFont="1" applyFill="1" applyBorder="1" applyAlignment="1">
      <alignment vertical="center" wrapText="1"/>
    </xf>
    <xf numFmtId="0" fontId="8" fillId="19" borderId="44" xfId="1" applyFill="1" applyBorder="1" applyAlignment="1">
      <alignment horizontal="center" vertical="center" wrapText="1"/>
    </xf>
    <xf numFmtId="0" fontId="8" fillId="19" borderId="46" xfId="1" applyFill="1" applyBorder="1" applyAlignment="1">
      <alignment horizontal="center" vertical="center" wrapText="1"/>
    </xf>
    <xf numFmtId="0" fontId="8" fillId="19" borderId="0" xfId="1" applyFill="1" applyBorder="1" applyAlignment="1">
      <alignment horizontal="center" vertical="center" wrapText="1"/>
    </xf>
    <xf numFmtId="0" fontId="8" fillId="19" borderId="34" xfId="1" applyFill="1" applyBorder="1" applyAlignment="1">
      <alignment horizontal="center" vertical="center" wrapText="1"/>
    </xf>
    <xf numFmtId="0" fontId="70" fillId="19" borderId="46" xfId="2" applyFont="1" applyFill="1" applyBorder="1" applyAlignment="1">
      <alignment vertical="center" wrapText="1"/>
    </xf>
    <xf numFmtId="0" fontId="70" fillId="19" borderId="0" xfId="2" applyFont="1" applyFill="1" applyBorder="1" applyAlignment="1">
      <alignment vertical="center" wrapText="1"/>
    </xf>
    <xf numFmtId="0" fontId="72" fillId="19" borderId="46" xfId="0" applyFont="1" applyFill="1" applyBorder="1" applyAlignment="1">
      <alignment horizontal="center" vertical="center" wrapText="1"/>
    </xf>
    <xf numFmtId="0" fontId="72" fillId="19" borderId="0" xfId="0" applyFont="1" applyFill="1" applyAlignment="1">
      <alignment horizontal="center" vertical="center" wrapText="1"/>
    </xf>
    <xf numFmtId="0" fontId="72" fillId="19" borderId="34" xfId="0" applyFont="1" applyFill="1" applyBorder="1" applyAlignment="1">
      <alignment horizontal="center" vertical="center" wrapText="1"/>
    </xf>
    <xf numFmtId="0" fontId="18" fillId="5" borderId="50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14" borderId="35" xfId="0" applyFont="1" applyFill="1" applyBorder="1" applyAlignment="1">
      <alignment horizontal="left" vertical="center" wrapText="1"/>
    </xf>
    <xf numFmtId="0" fontId="2" fillId="14" borderId="36" xfId="0" applyFont="1" applyFill="1" applyBorder="1" applyAlignment="1">
      <alignment horizontal="left" vertical="center" wrapText="1"/>
    </xf>
    <xf numFmtId="0" fontId="42" fillId="14" borderId="34" xfId="0" applyFont="1" applyFill="1" applyBorder="1" applyAlignment="1">
      <alignment horizontal="left" vertical="center" wrapText="1"/>
    </xf>
    <xf numFmtId="0" fontId="41" fillId="17" borderId="31" xfId="0" applyFont="1" applyFill="1" applyBorder="1" applyAlignment="1">
      <alignment horizontal="left" vertical="center" wrapText="1"/>
    </xf>
    <xf numFmtId="0" fontId="41" fillId="17" borderId="0" xfId="0" applyFont="1" applyFill="1" applyAlignment="1">
      <alignment horizontal="left" vertical="center" wrapText="1"/>
    </xf>
    <xf numFmtId="0" fontId="50" fillId="17" borderId="0" xfId="1" applyFont="1" applyFill="1" applyBorder="1" applyAlignment="1" applyProtection="1">
      <alignment horizontal="center" vertical="center" wrapText="1"/>
    </xf>
    <xf numFmtId="0" fontId="40" fillId="17" borderId="33" xfId="0" applyFont="1" applyFill="1" applyBorder="1" applyAlignment="1">
      <alignment horizontal="left" vertical="top" wrapText="1"/>
    </xf>
    <xf numFmtId="0" fontId="52" fillId="0" borderId="46" xfId="0" applyFont="1" applyBorder="1" applyAlignment="1">
      <alignment horizontal="center" wrapText="1"/>
    </xf>
    <xf numFmtId="0" fontId="21" fillId="0" borderId="46" xfId="0" applyFont="1" applyBorder="1" applyAlignment="1">
      <alignment horizontal="center" wrapText="1"/>
    </xf>
    <xf numFmtId="0" fontId="40" fillId="16" borderId="25" xfId="0" applyFont="1" applyFill="1" applyBorder="1" applyAlignment="1">
      <alignment horizontal="center" vertical="center" wrapText="1"/>
    </xf>
    <xf numFmtId="0" fontId="40" fillId="16" borderId="27" xfId="0" applyFont="1" applyFill="1" applyBorder="1" applyAlignment="1">
      <alignment horizontal="center" vertical="center" wrapText="1"/>
    </xf>
    <xf numFmtId="0" fontId="40" fillId="16" borderId="26" xfId="0" applyFont="1" applyFill="1" applyBorder="1" applyAlignment="1">
      <alignment horizontal="center" vertical="center" wrapText="1"/>
    </xf>
    <xf numFmtId="0" fontId="40" fillId="16" borderId="30" xfId="0" applyFont="1" applyFill="1" applyBorder="1" applyAlignment="1">
      <alignment horizontal="center" vertical="center" wrapText="1"/>
    </xf>
    <xf numFmtId="0" fontId="2" fillId="14" borderId="38" xfId="0" applyFont="1" applyFill="1" applyBorder="1" applyAlignment="1">
      <alignment horizontal="right" vertical="center" wrapText="1"/>
    </xf>
    <xf numFmtId="0" fontId="2" fillId="14" borderId="35" xfId="0" applyFont="1" applyFill="1" applyBorder="1" applyAlignment="1">
      <alignment horizontal="right" vertical="center" wrapText="1"/>
    </xf>
    <xf numFmtId="0" fontId="2" fillId="12" borderId="38" xfId="0" applyFont="1" applyFill="1" applyBorder="1" applyAlignment="1">
      <alignment horizontal="right" vertical="center" wrapText="1"/>
    </xf>
    <xf numFmtId="0" fontId="2" fillId="12" borderId="35" xfId="0" applyFont="1" applyFill="1" applyBorder="1" applyAlignment="1">
      <alignment horizontal="right" vertical="center" wrapText="1"/>
    </xf>
    <xf numFmtId="0" fontId="2" fillId="12" borderId="35" xfId="0" applyFont="1" applyFill="1" applyBorder="1" applyAlignment="1">
      <alignment horizontal="left" vertical="center" wrapText="1"/>
    </xf>
    <xf numFmtId="0" fontId="2" fillId="12" borderId="36" xfId="0" applyFont="1" applyFill="1" applyBorder="1" applyAlignment="1">
      <alignment horizontal="left" vertical="center" wrapText="1"/>
    </xf>
    <xf numFmtId="0" fontId="2" fillId="12" borderId="43" xfId="0" applyFont="1" applyFill="1" applyBorder="1" applyAlignment="1">
      <alignment horizontal="right" vertical="center" wrapText="1"/>
    </xf>
    <xf numFmtId="0" fontId="2" fillId="12" borderId="44" xfId="0" applyFont="1" applyFill="1" applyBorder="1" applyAlignment="1">
      <alignment horizontal="right" vertical="center" wrapText="1"/>
    </xf>
    <xf numFmtId="0" fontId="2" fillId="12" borderId="34" xfId="0" applyFont="1" applyFill="1" applyBorder="1" applyAlignment="1">
      <alignment horizontal="right" vertical="center" wrapText="1"/>
    </xf>
    <xf numFmtId="0" fontId="2" fillId="12" borderId="44" xfId="0" applyFont="1" applyFill="1" applyBorder="1" applyAlignment="1">
      <alignment horizontal="left" vertical="center" wrapText="1"/>
    </xf>
    <xf numFmtId="0" fontId="2" fillId="12" borderId="45" xfId="0" applyFont="1" applyFill="1" applyBorder="1" applyAlignment="1">
      <alignment horizontal="left" vertical="center" wrapText="1"/>
    </xf>
    <xf numFmtId="0" fontId="43" fillId="12" borderId="41" xfId="0" applyFont="1" applyFill="1" applyBorder="1" applyAlignment="1">
      <alignment horizontal="left" vertical="center" wrapText="1"/>
    </xf>
    <xf numFmtId="0" fontId="43" fillId="12" borderId="32" xfId="0" applyFont="1" applyFill="1" applyBorder="1" applyAlignment="1">
      <alignment horizontal="left" vertical="center" wrapText="1"/>
    </xf>
    <xf numFmtId="0" fontId="43" fillId="12" borderId="39" xfId="0" applyFont="1" applyFill="1" applyBorder="1" applyAlignment="1">
      <alignment horizontal="left" vertical="center" wrapText="1"/>
    </xf>
    <xf numFmtId="0" fontId="42" fillId="14" borderId="39" xfId="0" applyFont="1" applyFill="1" applyBorder="1" applyAlignment="1">
      <alignment horizontal="left" vertical="center" wrapText="1"/>
    </xf>
    <xf numFmtId="0" fontId="2" fillId="14" borderId="43" xfId="0" applyFont="1" applyFill="1" applyBorder="1" applyAlignment="1">
      <alignment horizontal="right" vertical="center" wrapText="1"/>
    </xf>
    <xf numFmtId="0" fontId="2" fillId="14" borderId="44" xfId="0" applyFont="1" applyFill="1" applyBorder="1" applyAlignment="1">
      <alignment horizontal="right" vertical="center" wrapText="1"/>
    </xf>
    <xf numFmtId="0" fontId="42" fillId="14" borderId="5" xfId="0" applyFont="1" applyFill="1" applyBorder="1" applyAlignment="1">
      <alignment horizontal="left" vertical="center" wrapText="1"/>
    </xf>
    <xf numFmtId="0" fontId="42" fillId="14" borderId="6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right" vertical="center" wrapText="1"/>
    </xf>
    <xf numFmtId="0" fontId="4" fillId="5" borderId="39" xfId="0" applyFont="1" applyFill="1" applyBorder="1" applyAlignment="1">
      <alignment horizontal="right" vertical="center" wrapText="1"/>
    </xf>
    <xf numFmtId="0" fontId="40" fillId="16" borderId="14" xfId="0" applyFont="1" applyFill="1" applyBorder="1" applyAlignment="1">
      <alignment horizontal="center" vertical="center" wrapText="1"/>
    </xf>
    <xf numFmtId="0" fontId="40" fillId="16" borderId="24" xfId="0" applyFont="1" applyFill="1" applyBorder="1" applyAlignment="1">
      <alignment horizontal="center" vertical="center" wrapText="1"/>
    </xf>
    <xf numFmtId="0" fontId="40" fillId="16" borderId="15" xfId="0" applyFont="1" applyFill="1" applyBorder="1" applyAlignment="1">
      <alignment horizontal="center" vertical="center" wrapText="1"/>
    </xf>
    <xf numFmtId="0" fontId="40" fillId="16" borderId="16" xfId="0" applyFont="1" applyFill="1" applyBorder="1" applyAlignment="1">
      <alignment horizontal="center" vertical="center" wrapText="1"/>
    </xf>
    <xf numFmtId="0" fontId="43" fillId="12" borderId="34" xfId="0" applyFont="1" applyFill="1" applyBorder="1" applyAlignment="1">
      <alignment horizontal="left" vertical="center" wrapText="1"/>
    </xf>
    <xf numFmtId="0" fontId="24" fillId="12" borderId="44" xfId="0" applyFont="1" applyFill="1" applyBorder="1" applyAlignment="1">
      <alignment horizontal="left" vertical="center" wrapText="1"/>
    </xf>
    <xf numFmtId="0" fontId="24" fillId="12" borderId="45" xfId="0" applyFont="1" applyFill="1" applyBorder="1" applyAlignment="1">
      <alignment horizontal="left" vertical="center" wrapText="1"/>
    </xf>
    <xf numFmtId="0" fontId="24" fillId="12" borderId="35" xfId="0" applyFont="1" applyFill="1" applyBorder="1" applyAlignment="1">
      <alignment horizontal="left" vertical="center" wrapText="1"/>
    </xf>
    <xf numFmtId="0" fontId="24" fillId="12" borderId="36" xfId="0" applyFont="1" applyFill="1" applyBorder="1" applyAlignment="1">
      <alignment horizontal="left" vertical="center" wrapText="1"/>
    </xf>
    <xf numFmtId="0" fontId="9" fillId="12" borderId="43" xfId="0" applyFont="1" applyFill="1" applyBorder="1" applyAlignment="1">
      <alignment horizontal="right" vertical="center" wrapText="1"/>
    </xf>
    <xf numFmtId="0" fontId="9" fillId="12" borderId="44" xfId="0" applyFont="1" applyFill="1" applyBorder="1" applyAlignment="1">
      <alignment horizontal="right" vertical="center" wrapText="1"/>
    </xf>
    <xf numFmtId="0" fontId="2" fillId="14" borderId="44" xfId="0" applyFont="1" applyFill="1" applyBorder="1" applyAlignment="1">
      <alignment horizontal="left" vertical="center" wrapText="1"/>
    </xf>
    <xf numFmtId="0" fontId="2" fillId="14" borderId="45" xfId="0" applyFont="1" applyFill="1" applyBorder="1" applyAlignment="1">
      <alignment horizontal="left" vertical="center" wrapText="1"/>
    </xf>
  </cellXfs>
  <cellStyles count="3">
    <cellStyle name="Hyperlink" xfId="1" xr:uid="{00000000-0005-0000-0000-000000000000}"/>
    <cellStyle name="Hypertextový odkaz" xfId="2" builtinId="8"/>
    <cellStyle name="Normální" xfId="0" builtinId="0"/>
  </cellStyles>
  <dxfs count="16"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99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1718734</xdr:colOff>
      <xdr:row>13</xdr:row>
      <xdr:rowOff>50800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2B2397CF-A163-4400-A352-F23718573076}"/>
            </a:ext>
          </a:extLst>
        </xdr:cNvPr>
        <xdr:cNvSpPr txBox="1"/>
      </xdr:nvSpPr>
      <xdr:spPr>
        <a:xfrm>
          <a:off x="5543974" y="435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4</xdr:col>
      <xdr:colOff>710648</xdr:colOff>
      <xdr:row>43</xdr:row>
      <xdr:rowOff>205528</xdr:rowOff>
    </xdr:from>
    <xdr:to>
      <xdr:col>5</xdr:col>
      <xdr:colOff>1063914</xdr:colOff>
      <xdr:row>48</xdr:row>
      <xdr:rowOff>60379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315" y="17062294"/>
          <a:ext cx="1493189" cy="1365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1718734</xdr:colOff>
      <xdr:row>25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D716506-A19C-44A8-B2A1-E462FE4BB946}"/>
            </a:ext>
          </a:extLst>
        </xdr:cNvPr>
        <xdr:cNvSpPr txBox="1"/>
      </xdr:nvSpPr>
      <xdr:spPr>
        <a:xfrm>
          <a:off x="5545667" y="4529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6</xdr:col>
      <xdr:colOff>647699</xdr:colOff>
      <xdr:row>32</xdr:row>
      <xdr:rowOff>1182172</xdr:rowOff>
    </xdr:from>
    <xdr:to>
      <xdr:col>6</xdr:col>
      <xdr:colOff>1456230</xdr:colOff>
      <xdr:row>35</xdr:row>
      <xdr:rowOff>65663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55E2324-3052-4921-B065-91D18B60A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49" y="22880122"/>
          <a:ext cx="808531" cy="101708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32</xdr:row>
      <xdr:rowOff>1199083</xdr:rowOff>
    </xdr:from>
    <xdr:to>
      <xdr:col>1</xdr:col>
      <xdr:colOff>429016</xdr:colOff>
      <xdr:row>35</xdr:row>
      <xdr:rowOff>76211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C49B422-C84B-419A-8370-1288B22AD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3090254"/>
          <a:ext cx="1101209" cy="1008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terezanet-my.sharepoint.com/personal/jan_smrcka_terezanet_cz/Documents/OneDrive%20-%20TEREZA/Dokumenty/Eko&#353;kola/_Kampa&#328;%20oby&#269;ejn&#233;%20hrdinstv&#237;/2024/ekoskola.cz/projekty/kampanoh/vyzvy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erezanet.cz/cz" TargetMode="External"/><Relationship Id="rId1" Type="http://schemas.openxmlformats.org/officeDocument/2006/relationships/hyperlink" Target="https://www.kokoza.cz/novy-zakon-o-odpadech/kolik-bioodpadu-v-kosi/96,4%20kg%20bioodp%20na%20osobu%20na%20rok,%20tj.%201,8539%20kg%20na%20t&#253;denpo&#269;&#237;t&#225;me%204%20osoby%20na%20rodinu%20i%20na%20t&#345;&#237;du%20(ve%20t&#345;&#237;d&#283;%20vyhazuj&#237;%20jen%20zlomek),%207,4154%20kg%20na%20rodinu/t&#345;&#237;du" TargetMode="External"/><Relationship Id="rId6" Type="http://schemas.openxmlformats.org/officeDocument/2006/relationships/hyperlink" Target="https://ekoskola.cz/projekty/kampanoh/" TargetMode="External"/><Relationship Id="rId5" Type="http://schemas.openxmlformats.org/officeDocument/2006/relationships/hyperlink" Target="https://ekoskola.cz/projekty/kampanoh/stahuj/" TargetMode="External"/><Relationship Id="rId4" Type="http://schemas.openxmlformats.org/officeDocument/2006/relationships/hyperlink" Target="https://ekoskola.cz/projekty/kampanoh/vyzvy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koskola.cz/" TargetMode="External"/><Relationship Id="rId1" Type="http://schemas.openxmlformats.org/officeDocument/2006/relationships/hyperlink" Target="https://ekoskola.cz/kampan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showGridLines="0" tabSelected="1" topLeftCell="A31" zoomScale="70" zoomScaleNormal="70" zoomScaleSheetLayoutView="50" workbookViewId="0">
      <selection activeCell="A38" sqref="A38:F38"/>
    </sheetView>
  </sheetViews>
  <sheetFormatPr defaultColWidth="8.85546875" defaultRowHeight="18.2"/>
  <cols>
    <col min="1" max="1" width="40" style="2" customWidth="1"/>
    <col min="2" max="2" width="15.7109375" style="3" customWidth="1"/>
    <col min="3" max="3" width="43.140625" style="3" customWidth="1"/>
    <col min="4" max="4" width="31" style="3" customWidth="1"/>
    <col min="5" max="5" width="15.28515625" style="3" customWidth="1"/>
    <col min="6" max="6" width="16" style="3" customWidth="1"/>
    <col min="7" max="7" width="0.28515625" style="141" customWidth="1"/>
    <col min="8" max="8" width="70.140625" style="113" customWidth="1"/>
    <col min="9" max="9" width="10.85546875" style="111" customWidth="1"/>
    <col min="10" max="10" width="13.7109375" style="111" customWidth="1"/>
    <col min="11" max="11" width="15.140625" style="111" customWidth="1"/>
    <col min="12" max="12" width="8.85546875" style="111"/>
    <col min="13" max="13" width="8.85546875" style="105"/>
    <col min="14" max="16" width="8.85546875" style="106"/>
    <col min="17" max="18" width="8.85546875" style="49"/>
  </cols>
  <sheetData>
    <row r="1" spans="1:18" ht="24" customHeight="1">
      <c r="A1" s="189" t="s">
        <v>0</v>
      </c>
      <c r="B1" s="190"/>
      <c r="C1" s="190"/>
      <c r="D1" s="190"/>
      <c r="E1" s="199" t="s">
        <v>1</v>
      </c>
      <c r="F1" s="200"/>
      <c r="G1" s="131"/>
      <c r="H1" s="110"/>
      <c r="I1" s="110"/>
      <c r="J1" s="110"/>
    </row>
    <row r="2" spans="1:18" ht="39.6" customHeight="1">
      <c r="A2" s="191" t="s">
        <v>2</v>
      </c>
      <c r="B2" s="192"/>
      <c r="C2" s="192"/>
      <c r="D2" s="192"/>
      <c r="E2" s="201"/>
      <c r="F2" s="202"/>
      <c r="G2" s="132"/>
      <c r="H2" s="110"/>
      <c r="I2" s="110"/>
      <c r="J2" s="110"/>
    </row>
    <row r="3" spans="1:18" ht="39.6" customHeight="1">
      <c r="A3" s="102" t="s">
        <v>3</v>
      </c>
      <c r="B3" s="193"/>
      <c r="C3" s="193"/>
      <c r="D3" s="193"/>
      <c r="E3" s="8" t="s">
        <v>4</v>
      </c>
      <c r="F3" s="24"/>
      <c r="G3" s="133"/>
      <c r="H3" s="112"/>
      <c r="I3" s="112"/>
      <c r="J3" s="112"/>
    </row>
    <row r="4" spans="1:18" ht="39.6" customHeight="1">
      <c r="A4" s="16" t="s">
        <v>5</v>
      </c>
      <c r="B4" s="193"/>
      <c r="C4" s="193"/>
      <c r="D4" s="193"/>
      <c r="E4" s="193"/>
      <c r="F4" s="194"/>
      <c r="G4" s="133"/>
      <c r="H4" s="112"/>
      <c r="I4" s="112"/>
      <c r="J4" s="112"/>
    </row>
    <row r="5" spans="1:18" ht="39.4" customHeight="1">
      <c r="A5" s="207" t="s">
        <v>6</v>
      </c>
      <c r="B5" s="208"/>
      <c r="C5" s="209"/>
      <c r="D5" s="46"/>
      <c r="E5" s="17"/>
      <c r="F5" s="23"/>
      <c r="G5" s="134"/>
      <c r="H5" s="112"/>
      <c r="I5" s="112"/>
      <c r="J5" s="112"/>
    </row>
    <row r="6" spans="1:18" ht="88.9" customHeight="1">
      <c r="A6" s="12" t="s">
        <v>7</v>
      </c>
      <c r="B6" s="13" t="s">
        <v>8</v>
      </c>
      <c r="C6" s="210" t="s">
        <v>9</v>
      </c>
      <c r="D6" s="210"/>
      <c r="E6" s="14" t="s">
        <v>10</v>
      </c>
      <c r="F6" s="15"/>
      <c r="G6" s="135"/>
      <c r="M6" s="107"/>
    </row>
    <row r="7" spans="1:18" ht="25.15" customHeight="1">
      <c r="A7" s="211" t="s">
        <v>11</v>
      </c>
      <c r="B7" s="212"/>
      <c r="C7" s="212"/>
      <c r="D7" s="212"/>
      <c r="E7" s="212"/>
      <c r="F7" s="213"/>
      <c r="G7" s="137"/>
      <c r="H7" s="114"/>
      <c r="I7" s="114"/>
      <c r="J7" s="114"/>
    </row>
    <row r="8" spans="1:18" s="1" customFormat="1" ht="29.1" customHeight="1">
      <c r="A8" s="214" t="s">
        <v>12</v>
      </c>
      <c r="B8" s="217"/>
      <c r="C8" s="219" t="s">
        <v>13</v>
      </c>
      <c r="D8" s="220"/>
      <c r="E8" s="21"/>
      <c r="F8" s="29" t="s">
        <v>14</v>
      </c>
      <c r="G8" s="138"/>
      <c r="H8" s="115"/>
      <c r="I8" s="116"/>
      <c r="J8" s="116"/>
      <c r="K8" s="116"/>
      <c r="L8" s="116"/>
      <c r="M8" s="108"/>
      <c r="N8" s="109"/>
      <c r="O8" s="109"/>
      <c r="P8" s="109"/>
      <c r="Q8" s="50"/>
      <c r="R8" s="50"/>
    </row>
    <row r="9" spans="1:18" s="1" customFormat="1" ht="29.1" customHeight="1">
      <c r="A9" s="215"/>
      <c r="B9" s="217"/>
      <c r="C9" s="203" t="s">
        <v>15</v>
      </c>
      <c r="D9" s="204"/>
      <c r="E9" s="5"/>
      <c r="F9" s="27" t="s">
        <v>16</v>
      </c>
      <c r="G9" s="138"/>
      <c r="H9" s="113" t="s">
        <v>17</v>
      </c>
      <c r="I9" s="117">
        <f>(E9+E10)/130.4</f>
        <v>0</v>
      </c>
      <c r="J9" s="113" t="s">
        <v>18</v>
      </c>
      <c r="K9" s="116"/>
      <c r="L9" s="116"/>
      <c r="M9" s="108"/>
      <c r="N9" s="109"/>
      <c r="O9" s="109"/>
      <c r="P9" s="109"/>
      <c r="Q9" s="50"/>
      <c r="R9" s="50"/>
    </row>
    <row r="10" spans="1:18" s="1" customFormat="1" ht="29.1" customHeight="1" thickBot="1">
      <c r="A10" s="216"/>
      <c r="B10" s="218"/>
      <c r="C10" s="205" t="s">
        <v>19</v>
      </c>
      <c r="D10" s="206"/>
      <c r="E10" s="5"/>
      <c r="F10" s="28" t="s">
        <v>20</v>
      </c>
      <c r="G10" s="138"/>
      <c r="H10" s="118" t="s">
        <v>21</v>
      </c>
      <c r="I10" s="119">
        <f>(5.9*E9)+(2*E10)</f>
        <v>0</v>
      </c>
      <c r="J10" s="110"/>
      <c r="K10" s="116"/>
      <c r="L10" s="116"/>
      <c r="M10" s="108"/>
      <c r="N10" s="109"/>
      <c r="O10" s="109"/>
      <c r="P10" s="109"/>
      <c r="Q10" s="50"/>
      <c r="R10" s="50"/>
    </row>
    <row r="11" spans="1:18" ht="25.9" customHeight="1">
      <c r="A11" s="221" t="s">
        <v>22</v>
      </c>
      <c r="B11" s="223"/>
      <c r="C11" s="195" t="s">
        <v>23</v>
      </c>
      <c r="D11" s="196"/>
      <c r="E11" s="4"/>
      <c r="F11" s="29" t="s">
        <v>24</v>
      </c>
      <c r="G11" s="138"/>
      <c r="H11" s="113" t="s">
        <v>25</v>
      </c>
      <c r="I11" s="120">
        <f>E11</f>
        <v>0</v>
      </c>
    </row>
    <row r="12" spans="1:18" ht="25.9" customHeight="1">
      <c r="A12" s="222"/>
      <c r="B12" s="224"/>
      <c r="C12" s="197" t="s">
        <v>26</v>
      </c>
      <c r="D12" s="198"/>
      <c r="E12" s="5"/>
      <c r="F12" s="28" t="s">
        <v>27</v>
      </c>
      <c r="G12" s="138"/>
      <c r="H12" s="121" t="s">
        <v>28</v>
      </c>
      <c r="I12" s="122">
        <f>E12</f>
        <v>0</v>
      </c>
      <c r="J12" s="120" t="s">
        <v>29</v>
      </c>
    </row>
    <row r="13" spans="1:18" ht="26.25" customHeight="1">
      <c r="A13" s="237" t="s">
        <v>30</v>
      </c>
      <c r="B13" s="238"/>
      <c r="C13" s="238"/>
      <c r="D13" s="238"/>
      <c r="E13" s="238"/>
      <c r="F13" s="238"/>
      <c r="G13" s="139"/>
      <c r="H13" s="114"/>
      <c r="I13" s="114"/>
      <c r="J13" s="114"/>
    </row>
    <row r="14" spans="1:18" ht="33.6" customHeight="1">
      <c r="A14" s="225" t="s">
        <v>31</v>
      </c>
      <c r="B14" s="227"/>
      <c r="C14" s="229" t="s">
        <v>32</v>
      </c>
      <c r="D14" s="230"/>
      <c r="E14" s="4"/>
      <c r="F14" s="55" t="s">
        <v>33</v>
      </c>
      <c r="G14" s="140"/>
      <c r="H14" s="113" t="s">
        <v>34</v>
      </c>
      <c r="I14" s="123">
        <f>(E14*60)+(E15*3)</f>
        <v>0</v>
      </c>
      <c r="K14" s="110"/>
    </row>
    <row r="15" spans="1:18" ht="29.1" customHeight="1">
      <c r="A15" s="226"/>
      <c r="B15" s="228"/>
      <c r="C15" s="233" t="s">
        <v>35</v>
      </c>
      <c r="D15" s="234"/>
      <c r="E15" s="5"/>
      <c r="F15" s="56" t="s">
        <v>36</v>
      </c>
      <c r="G15" s="140"/>
      <c r="H15" s="120"/>
      <c r="I15" s="122"/>
      <c r="J15" s="110"/>
      <c r="K15" s="110"/>
    </row>
    <row r="16" spans="1:18" ht="57.4" customHeight="1">
      <c r="A16" s="68" t="s">
        <v>37</v>
      </c>
      <c r="B16" s="51"/>
      <c r="C16" s="231" t="s">
        <v>38</v>
      </c>
      <c r="D16" s="232"/>
      <c r="E16" s="6"/>
      <c r="F16" s="57" t="s">
        <v>39</v>
      </c>
      <c r="G16" s="140"/>
      <c r="H16" s="124"/>
    </row>
    <row r="17" spans="1:16" ht="15.6" customHeight="1">
      <c r="A17" s="240" t="s">
        <v>40</v>
      </c>
      <c r="B17" s="244"/>
      <c r="C17" s="248" t="s">
        <v>41</v>
      </c>
      <c r="D17" s="64" t="s">
        <v>42</v>
      </c>
      <c r="E17" s="4"/>
      <c r="F17" s="29" t="s">
        <v>43</v>
      </c>
      <c r="G17" s="138"/>
      <c r="H17" s="113" t="s">
        <v>44</v>
      </c>
      <c r="I17" s="125">
        <f>(E16*0.15)/1.5</f>
        <v>0</v>
      </c>
      <c r="J17" s="123" t="s">
        <v>45</v>
      </c>
    </row>
    <row r="18" spans="1:16" ht="16.149999999999999" customHeight="1">
      <c r="A18" s="241"/>
      <c r="B18" s="245"/>
      <c r="C18" s="249"/>
      <c r="D18" s="65" t="s">
        <v>46</v>
      </c>
      <c r="E18" s="5"/>
      <c r="F18" s="29" t="s">
        <v>43</v>
      </c>
      <c r="G18" s="138"/>
      <c r="H18" s="113" t="s">
        <v>47</v>
      </c>
      <c r="I18" s="125">
        <f>9.1*E16</f>
        <v>0</v>
      </c>
      <c r="J18" s="113" t="s">
        <v>48</v>
      </c>
    </row>
    <row r="19" spans="1:16" ht="15.6" customHeight="1">
      <c r="A19" s="241"/>
      <c r="B19" s="245"/>
      <c r="C19" s="249"/>
      <c r="D19" s="65" t="s">
        <v>49</v>
      </c>
      <c r="E19" s="5"/>
      <c r="F19" s="29" t="s">
        <v>43</v>
      </c>
      <c r="G19" s="138"/>
    </row>
    <row r="20" spans="1:16" ht="15.6" customHeight="1">
      <c r="A20" s="241"/>
      <c r="B20" s="245"/>
      <c r="C20" s="249"/>
      <c r="D20" s="65" t="s">
        <v>50</v>
      </c>
      <c r="E20" s="5"/>
      <c r="F20" s="29" t="s">
        <v>43</v>
      </c>
      <c r="G20" s="138"/>
      <c r="H20" s="124" t="s">
        <v>51</v>
      </c>
      <c r="I20" s="125">
        <f>0.129*E24</f>
        <v>0</v>
      </c>
      <c r="J20" s="113" t="s">
        <v>52</v>
      </c>
    </row>
    <row r="21" spans="1:16" ht="16.149999999999999" customHeight="1">
      <c r="A21" s="241"/>
      <c r="B21" s="245"/>
      <c r="C21" s="249"/>
      <c r="D21" s="65" t="s">
        <v>53</v>
      </c>
      <c r="E21" s="5"/>
      <c r="F21" s="29" t="s">
        <v>43</v>
      </c>
      <c r="G21" s="138"/>
    </row>
    <row r="22" spans="1:16" ht="15.6" customHeight="1">
      <c r="A22" s="241"/>
      <c r="B22" s="245"/>
      <c r="C22" s="249"/>
      <c r="D22" s="65" t="s">
        <v>54</v>
      </c>
      <c r="E22" s="5"/>
      <c r="F22" s="29" t="s">
        <v>43</v>
      </c>
      <c r="G22" s="138"/>
      <c r="H22" s="113" t="s">
        <v>55</v>
      </c>
      <c r="I22" s="125">
        <f>IF(B17,I20/B17,0)</f>
        <v>0</v>
      </c>
      <c r="J22" s="113" t="s">
        <v>56</v>
      </c>
    </row>
    <row r="23" spans="1:16" ht="15.6" customHeight="1">
      <c r="A23" s="242"/>
      <c r="B23" s="246"/>
      <c r="C23" s="250"/>
      <c r="D23" s="66" t="s">
        <v>57</v>
      </c>
      <c r="E23" s="7"/>
      <c r="F23" s="29" t="s">
        <v>43</v>
      </c>
      <c r="G23" s="138"/>
    </row>
    <row r="24" spans="1:16" ht="23.45" customHeight="1">
      <c r="A24" s="243"/>
      <c r="B24" s="247"/>
      <c r="C24" s="251"/>
      <c r="D24" s="67" t="s">
        <v>58</v>
      </c>
      <c r="E24" s="142">
        <f>SUM(E17:E23)</f>
        <v>0</v>
      </c>
      <c r="F24" s="61" t="s">
        <v>43</v>
      </c>
      <c r="G24" s="138"/>
    </row>
    <row r="25" spans="1:16" ht="33.200000000000003" customHeight="1">
      <c r="A25" s="257" t="s">
        <v>59</v>
      </c>
      <c r="B25" s="255"/>
      <c r="C25" s="260" t="s">
        <v>60</v>
      </c>
      <c r="D25" s="260"/>
      <c r="E25" s="21"/>
      <c r="F25" s="81" t="s">
        <v>61</v>
      </c>
      <c r="G25" s="138"/>
      <c r="H25" s="126" t="s">
        <v>62</v>
      </c>
      <c r="I25" s="122">
        <f>E25+E26</f>
        <v>0</v>
      </c>
      <c r="J25" s="127" t="s">
        <v>63</v>
      </c>
      <c r="K25" s="127"/>
      <c r="L25" s="173"/>
    </row>
    <row r="26" spans="1:16" ht="33.200000000000003" customHeight="1">
      <c r="A26" s="258"/>
      <c r="B26" s="245"/>
      <c r="C26" s="261" t="s">
        <v>64</v>
      </c>
      <c r="D26" s="261"/>
      <c r="E26" s="5"/>
      <c r="F26" s="82" t="s">
        <v>65</v>
      </c>
      <c r="G26" s="138"/>
      <c r="H26" s="124" t="s">
        <v>66</v>
      </c>
      <c r="I26" s="122">
        <f>(E27*4*96.4)/(1000/500)</f>
        <v>0</v>
      </c>
      <c r="J26" s="127" t="s">
        <v>67</v>
      </c>
      <c r="K26" s="127"/>
      <c r="L26" s="173"/>
    </row>
    <row r="27" spans="1:16" ht="33.200000000000003" customHeight="1">
      <c r="A27" s="259"/>
      <c r="B27" s="256"/>
      <c r="C27" s="177" t="s">
        <v>68</v>
      </c>
      <c r="D27" s="177"/>
      <c r="E27" s="142"/>
      <c r="F27" s="83" t="s">
        <v>69</v>
      </c>
      <c r="G27" s="138"/>
      <c r="H27" s="128" t="s">
        <v>70</v>
      </c>
      <c r="I27" s="122">
        <f>E27*7.4</f>
        <v>0</v>
      </c>
      <c r="J27" s="127" t="s">
        <v>71</v>
      </c>
      <c r="K27" s="127"/>
      <c r="L27" s="173"/>
    </row>
    <row r="28" spans="1:16" ht="29.1" customHeight="1" thickBot="1">
      <c r="A28" s="186" t="s">
        <v>72</v>
      </c>
      <c r="B28" s="187"/>
      <c r="C28" s="187"/>
      <c r="D28" s="187"/>
      <c r="E28" s="187"/>
      <c r="F28" s="188"/>
      <c r="G28" s="137"/>
      <c r="H28" s="114" t="s">
        <v>73</v>
      </c>
      <c r="I28" s="114" t="e">
        <f>#REF!*(3*(0.3*(0.385*0.33)+0.3*(0.195*0.2)+0.3*(0.42*0.43)))</f>
        <v>#REF!</v>
      </c>
      <c r="J28" s="114" t="s">
        <v>74</v>
      </c>
      <c r="L28" s="182"/>
      <c r="M28" s="182"/>
      <c r="N28" s="182"/>
      <c r="O28" s="182"/>
      <c r="P28" s="182"/>
    </row>
    <row r="29" spans="1:16" ht="51.2" customHeight="1">
      <c r="A29" s="176" t="s">
        <v>75</v>
      </c>
      <c r="B29" s="62"/>
      <c r="C29" s="180" t="s">
        <v>76</v>
      </c>
      <c r="D29" s="181"/>
      <c r="E29" s="63"/>
      <c r="F29" s="69" t="s">
        <v>77</v>
      </c>
      <c r="G29" s="140"/>
      <c r="H29" s="110" t="s">
        <v>78</v>
      </c>
      <c r="I29" s="110">
        <f>IF(B29,(E29*5)/B29,0)</f>
        <v>0</v>
      </c>
      <c r="J29" s="113" t="s">
        <v>79</v>
      </c>
    </row>
    <row r="30" spans="1:16" ht="51.2" customHeight="1">
      <c r="A30" s="58" t="s">
        <v>80</v>
      </c>
      <c r="B30" s="59"/>
      <c r="C30" s="252" t="s">
        <v>81</v>
      </c>
      <c r="D30" s="253"/>
      <c r="E30" s="84"/>
      <c r="F30" s="60" t="s">
        <v>82</v>
      </c>
      <c r="G30" s="140"/>
      <c r="H30" s="124" t="s">
        <v>83</v>
      </c>
      <c r="I30" s="124">
        <f>IF(E30,"24",0)</f>
        <v>0</v>
      </c>
      <c r="J30" s="129"/>
      <c r="K30" s="113"/>
    </row>
    <row r="31" spans="1:16" ht="51.2" customHeight="1">
      <c r="A31" s="85" t="s">
        <v>84</v>
      </c>
      <c r="B31" s="86"/>
      <c r="C31" s="178" t="s">
        <v>85</v>
      </c>
      <c r="D31" s="179"/>
      <c r="E31" s="87"/>
      <c r="F31" s="88" t="s">
        <v>86</v>
      </c>
      <c r="G31" s="140"/>
      <c r="H31" s="124" t="s">
        <v>87</v>
      </c>
      <c r="I31" s="124">
        <f>E31</f>
        <v>0</v>
      </c>
      <c r="J31" s="129" t="s">
        <v>88</v>
      </c>
      <c r="K31" s="113"/>
    </row>
    <row r="32" spans="1:16" ht="23.45" customHeight="1">
      <c r="A32" s="183" t="s">
        <v>89</v>
      </c>
      <c r="B32" s="183"/>
      <c r="C32" s="183"/>
      <c r="D32" s="183"/>
      <c r="E32" s="183"/>
      <c r="F32" s="47"/>
      <c r="G32" s="138"/>
    </row>
    <row r="33" spans="1:18" ht="28.15" customHeight="1">
      <c r="A33" s="185" t="s">
        <v>90</v>
      </c>
      <c r="B33" s="185"/>
      <c r="C33" s="185"/>
      <c r="D33" s="185"/>
      <c r="E33" s="185"/>
      <c r="F33" s="48"/>
      <c r="G33" s="138"/>
    </row>
    <row r="34" spans="1:18" ht="29.45" customHeight="1">
      <c r="A34" s="185" t="s">
        <v>91</v>
      </c>
      <c r="B34" s="185"/>
      <c r="C34" s="185"/>
      <c r="D34" s="185"/>
      <c r="E34" s="185"/>
      <c r="F34" s="48"/>
      <c r="G34" s="138"/>
    </row>
    <row r="35" spans="1:18" ht="21.95" customHeight="1">
      <c r="A35" s="185" t="s">
        <v>92</v>
      </c>
      <c r="B35" s="184"/>
      <c r="C35" s="184"/>
      <c r="D35" s="184"/>
      <c r="E35" s="184"/>
      <c r="F35" s="184"/>
      <c r="G35" s="138"/>
    </row>
    <row r="36" spans="1:18" ht="19.7" customHeight="1">
      <c r="A36" s="185"/>
      <c r="B36" s="184"/>
      <c r="C36" s="184"/>
      <c r="D36" s="184"/>
      <c r="E36" s="184"/>
      <c r="F36" s="184"/>
      <c r="G36" s="138"/>
    </row>
    <row r="37" spans="1:18" ht="36" customHeight="1">
      <c r="A37" s="254" t="s">
        <v>93</v>
      </c>
      <c r="B37" s="254"/>
      <c r="C37" s="254"/>
      <c r="D37" s="254"/>
      <c r="E37" s="254"/>
      <c r="F37" s="254"/>
    </row>
    <row r="38" spans="1:18" ht="62.1" customHeight="1">
      <c r="A38" s="239"/>
      <c r="B38" s="239"/>
      <c r="C38" s="239"/>
      <c r="D38" s="239"/>
      <c r="E38" s="239"/>
      <c r="F38" s="239"/>
    </row>
    <row r="39" spans="1:18" ht="21.4" customHeight="1">
      <c r="A39" s="153" t="s">
        <v>94</v>
      </c>
      <c r="B39" s="235" t="s">
        <v>95</v>
      </c>
      <c r="C39" s="235"/>
      <c r="D39" s="236" t="s">
        <v>96</v>
      </c>
      <c r="E39" s="236"/>
      <c r="F39" s="172"/>
      <c r="G39" s="147"/>
      <c r="H39" s="174"/>
    </row>
    <row r="40" spans="1:18" ht="21.4" customHeight="1">
      <c r="A40" s="155" t="s">
        <v>97</v>
      </c>
      <c r="B40" s="266" t="s">
        <v>98</v>
      </c>
      <c r="C40" s="266"/>
      <c r="D40" s="267" t="s">
        <v>99</v>
      </c>
      <c r="E40" s="267"/>
      <c r="F40" s="154"/>
      <c r="G40" s="148"/>
      <c r="H40" s="151"/>
    </row>
    <row r="41" spans="1:18" ht="21.4" customHeight="1">
      <c r="A41" s="273" t="s">
        <v>100</v>
      </c>
      <c r="B41" s="271" t="s">
        <v>101</v>
      </c>
      <c r="C41" s="271"/>
      <c r="D41" s="268" t="s">
        <v>102</v>
      </c>
      <c r="E41" s="268"/>
      <c r="F41" s="156"/>
      <c r="G41" s="149"/>
      <c r="H41" s="175"/>
    </row>
    <row r="42" spans="1:18" ht="21">
      <c r="A42" s="274"/>
      <c r="B42" s="272"/>
      <c r="C42" s="272"/>
      <c r="D42" s="269"/>
      <c r="E42" s="269"/>
      <c r="F42" s="157"/>
      <c r="G42" s="150"/>
      <c r="H42" s="175"/>
    </row>
    <row r="43" spans="1:18" ht="26.25">
      <c r="A43" s="275"/>
      <c r="B43" s="235"/>
      <c r="C43" s="235"/>
      <c r="D43" s="270"/>
      <c r="E43" s="270"/>
      <c r="F43" s="158"/>
      <c r="G43" s="143"/>
      <c r="H43" s="144"/>
    </row>
    <row r="44" spans="1:18" ht="36.950000000000003" customHeight="1">
      <c r="A44" s="264" t="s">
        <v>103</v>
      </c>
      <c r="B44" s="263" t="s">
        <v>104</v>
      </c>
      <c r="C44" s="263"/>
      <c r="D44" s="159"/>
      <c r="E44" s="160"/>
      <c r="F44" s="161"/>
      <c r="G44" s="145"/>
      <c r="H44" s="111"/>
      <c r="M44" s="106"/>
      <c r="P44" s="49"/>
      <c r="R44"/>
    </row>
    <row r="45" spans="1:18" ht="18.2" customHeight="1">
      <c r="A45" s="265"/>
      <c r="B45" s="262" t="s">
        <v>105</v>
      </c>
      <c r="C45" s="262"/>
      <c r="D45" s="162"/>
      <c r="E45" s="163"/>
      <c r="F45" s="164"/>
      <c r="G45" s="130"/>
      <c r="H45" s="111"/>
      <c r="M45" s="106"/>
      <c r="P45" s="49"/>
      <c r="R45"/>
    </row>
    <row r="46" spans="1:18">
      <c r="A46" s="165"/>
      <c r="B46" s="165"/>
      <c r="C46" s="166"/>
      <c r="D46" s="166"/>
      <c r="E46" s="166"/>
      <c r="F46" s="164"/>
      <c r="G46" s="130"/>
      <c r="H46" s="111"/>
      <c r="M46" s="106"/>
      <c r="P46" s="49"/>
      <c r="R46"/>
    </row>
    <row r="47" spans="1:18" ht="28.15">
      <c r="A47" s="167" t="s">
        <v>106</v>
      </c>
      <c r="B47" s="168"/>
      <c r="C47" s="168"/>
      <c r="D47" s="169" t="s">
        <v>107</v>
      </c>
      <c r="E47" s="166"/>
      <c r="F47" s="170"/>
      <c r="G47" s="146"/>
      <c r="H47" s="111"/>
      <c r="M47" s="106"/>
      <c r="P47" s="49"/>
      <c r="R47"/>
    </row>
    <row r="48" spans="1:18">
      <c r="A48" s="165"/>
      <c r="B48" s="166"/>
      <c r="C48" s="166"/>
      <c r="D48" s="166"/>
      <c r="E48" s="166"/>
      <c r="F48" s="171"/>
      <c r="G48" s="136"/>
      <c r="H48" s="111"/>
      <c r="M48" s="106"/>
      <c r="P48" s="49"/>
      <c r="R48"/>
    </row>
    <row r="49" spans="1:18">
      <c r="A49" s="165"/>
      <c r="B49" s="166"/>
      <c r="C49" s="166"/>
      <c r="D49" s="166"/>
      <c r="E49" s="166"/>
      <c r="F49" s="171"/>
      <c r="G49" s="136"/>
      <c r="H49" s="111"/>
      <c r="M49" s="106"/>
      <c r="P49" s="49"/>
      <c r="R49"/>
    </row>
    <row r="50" spans="1:18">
      <c r="F50" s="152"/>
      <c r="G50" s="136"/>
      <c r="H50" s="111"/>
      <c r="M50" s="106"/>
      <c r="P50" s="49"/>
      <c r="R50"/>
    </row>
    <row r="51" spans="1:18">
      <c r="F51" s="141"/>
      <c r="G51" s="136"/>
      <c r="H51" s="111"/>
      <c r="M51" s="106"/>
      <c r="P51" s="49"/>
      <c r="R51"/>
    </row>
  </sheetData>
  <sheetProtection algorithmName="SHA-512" hashValue="ISItPUPfzxohLee1H02p/KnuQoDANzdml8g8xMoMInJ1FGpJd9wr4Vm9+pF638hk3j7kjH+OfEXWb1EEwE7GOA==" saltValue="DeM4ZIpMtOgmnZeIHQjLzQ==" spinCount="100000" sheet="1" selectLockedCells="1"/>
  <mergeCells count="53">
    <mergeCell ref="B45:C45"/>
    <mergeCell ref="B44:C44"/>
    <mergeCell ref="A44:A45"/>
    <mergeCell ref="B40:C40"/>
    <mergeCell ref="D40:E40"/>
    <mergeCell ref="D41:E43"/>
    <mergeCell ref="B41:C43"/>
    <mergeCell ref="A41:A43"/>
    <mergeCell ref="B39:C39"/>
    <mergeCell ref="D39:E39"/>
    <mergeCell ref="A13:F13"/>
    <mergeCell ref="A38:F38"/>
    <mergeCell ref="A17:A24"/>
    <mergeCell ref="B17:B24"/>
    <mergeCell ref="C17:C24"/>
    <mergeCell ref="A33:E33"/>
    <mergeCell ref="C30:D30"/>
    <mergeCell ref="A37:F37"/>
    <mergeCell ref="B25:B27"/>
    <mergeCell ref="A25:A27"/>
    <mergeCell ref="C25:D25"/>
    <mergeCell ref="C26:D26"/>
    <mergeCell ref="A14:A15"/>
    <mergeCell ref="B14:B15"/>
    <mergeCell ref="C14:D14"/>
    <mergeCell ref="C16:D16"/>
    <mergeCell ref="C15:D15"/>
    <mergeCell ref="A8:A10"/>
    <mergeCell ref="B8:B10"/>
    <mergeCell ref="C8:D8"/>
    <mergeCell ref="A11:A12"/>
    <mergeCell ref="B11:B12"/>
    <mergeCell ref="B35:F36"/>
    <mergeCell ref="A35:A36"/>
    <mergeCell ref="A34:E34"/>
    <mergeCell ref="A28:F28"/>
    <mergeCell ref="A1:D1"/>
    <mergeCell ref="A2:D2"/>
    <mergeCell ref="B4:F4"/>
    <mergeCell ref="C11:D11"/>
    <mergeCell ref="C12:D12"/>
    <mergeCell ref="E1:F2"/>
    <mergeCell ref="C9:D9"/>
    <mergeCell ref="C10:D10"/>
    <mergeCell ref="A5:C5"/>
    <mergeCell ref="C6:D6"/>
    <mergeCell ref="B3:D3"/>
    <mergeCell ref="A7:F7"/>
    <mergeCell ref="C27:D27"/>
    <mergeCell ref="C31:D31"/>
    <mergeCell ref="C29:D29"/>
    <mergeCell ref="L28:P28"/>
    <mergeCell ref="A32:E32"/>
  </mergeCells>
  <conditionalFormatting sqref="B3:D3 B4:F4 F3 B29:B31 E29:E31 B8:B12 E8:E12 B14:B25 E14:E27">
    <cfRule type="cellIs" dxfId="15" priority="9" operator="greaterThan">
      <formula>0</formula>
    </cfRule>
  </conditionalFormatting>
  <conditionalFormatting sqref="D5">
    <cfRule type="cellIs" dxfId="14" priority="8" operator="greaterThan">
      <formula>0</formula>
    </cfRule>
  </conditionalFormatting>
  <conditionalFormatting sqref="F33:F34 B35:F36 A38:F38">
    <cfRule type="cellIs" dxfId="13" priority="3" operator="greaterThan">
      <formula>0</formula>
    </cfRule>
  </conditionalFormatting>
  <conditionalFormatting sqref="B29:B31 B8:B12 B14:B25">
    <cfRule type="cellIs" dxfId="12" priority="2" operator="greaterThan">
      <formula>$D$5</formula>
    </cfRule>
  </conditionalFormatting>
  <dataValidations count="2">
    <dataValidation type="list" allowBlank="1" showInputMessage="1" showErrorMessage="1" promptTitle="Vyberte ze seznamu" sqref="G3" xr:uid="{00000000-0002-0000-0000-000000000000}">
      <formula1>Kraj</formula1>
    </dataValidation>
    <dataValidation type="list" allowBlank="1" showInputMessage="1" showErrorMessage="1" sqref="F3" xr:uid="{00000000-0002-0000-0000-000001000000}">
      <formula1>Kraj</formula1>
    </dataValidation>
  </dataValidations>
  <hyperlinks>
    <hyperlink ref="H27" r:id="rId1" xr:uid="{00000000-0004-0000-0000-000000000000}"/>
    <hyperlink ref="D47" r:id="rId2" xr:uid="{00000000-0004-0000-0000-000001000000}"/>
    <hyperlink ref="D40" r:id="rId3" display="ekoskola.cz/projekty/kampanoh/vyzvy/" xr:uid="{00000000-0004-0000-0000-000003000000}"/>
    <hyperlink ref="D40:E40" r:id="rId4" display="ekoskola.cz/kampanoh/vyzvy" xr:uid="{6C48A58C-0EC7-4B81-A900-15B205CC51F4}"/>
    <hyperlink ref="D41:E43" r:id="rId5" display="ekoskola.cz/kampanoh/stahuj" xr:uid="{338E9163-B9B8-4F5D-B9D4-B29EEB50F915}"/>
    <hyperlink ref="D39:E39" r:id="rId6" display="ekoskola.cz/kampanoh" xr:uid="{626D24F1-CEE0-473C-B1BE-52109A397EAB}"/>
  </hyperlinks>
  <pageMargins left="0.25" right="0.25" top="0.75" bottom="0.75" header="0.3" footer="0.3"/>
  <pageSetup paperSize="9" scale="61" fitToHeight="0" orientation="portrait" verticalDpi="12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showGridLines="0" view="pageBreakPreview" topLeftCell="A9" zoomScale="40" zoomScaleNormal="40" zoomScaleSheetLayoutView="40" workbookViewId="0">
      <selection activeCell="B5" sqref="B5"/>
    </sheetView>
  </sheetViews>
  <sheetFormatPr defaultColWidth="8.85546875" defaultRowHeight="18.2"/>
  <cols>
    <col min="1" max="1" width="11.7109375" style="2" customWidth="1"/>
    <col min="2" max="2" width="9.140625" style="2" customWidth="1"/>
    <col min="3" max="3" width="25.42578125" style="3" customWidth="1"/>
    <col min="4" max="4" width="28.140625" style="3" customWidth="1"/>
    <col min="5" max="5" width="19.7109375" style="3" customWidth="1"/>
    <col min="6" max="6" width="25.7109375" style="3" customWidth="1"/>
    <col min="7" max="7" width="23.28515625" style="3" customWidth="1"/>
    <col min="8" max="22" width="8.85546875" style="52"/>
  </cols>
  <sheetData>
    <row r="1" spans="1:22" s="104" customFormat="1" ht="44.45" customHeight="1">
      <c r="A1" s="282" t="s">
        <v>108</v>
      </c>
      <c r="B1" s="283"/>
      <c r="C1" s="283"/>
      <c r="D1" s="283"/>
      <c r="E1" s="283"/>
      <c r="F1" s="284" t="s">
        <v>109</v>
      </c>
      <c r="G1" s="284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22" ht="24.6" customHeight="1" thickBot="1">
      <c r="A2" s="285" t="s">
        <v>110</v>
      </c>
      <c r="B2" s="285"/>
      <c r="C2" s="285"/>
      <c r="D2" s="285"/>
      <c r="E2" s="285"/>
      <c r="F2" s="284"/>
      <c r="G2" s="284"/>
    </row>
    <row r="3" spans="1:22" ht="64.5" customHeight="1">
      <c r="A3" s="311" t="s">
        <v>111</v>
      </c>
      <c r="B3" s="312"/>
      <c r="C3" s="312"/>
      <c r="D3" s="22">
        <f>'Tabulka dopadů_souhrn z deníků'!D5</f>
        <v>0</v>
      </c>
      <c r="E3" s="20" t="s">
        <v>112</v>
      </c>
      <c r="F3" s="18"/>
      <c r="G3" s="19"/>
    </row>
    <row r="4" spans="1:22" ht="21.4">
      <c r="A4" s="313" t="s">
        <v>11</v>
      </c>
      <c r="B4" s="314"/>
      <c r="C4" s="315"/>
      <c r="D4" s="315"/>
      <c r="E4" s="315"/>
      <c r="F4" s="315"/>
      <c r="G4" s="316"/>
      <c r="H4" s="53"/>
    </row>
    <row r="5" spans="1:22" ht="39.200000000000003" customHeight="1">
      <c r="A5" s="33" t="s">
        <v>113</v>
      </c>
      <c r="B5" s="34">
        <f>'Tabulka dopadů_souhrn z deníků'!B8</f>
        <v>0</v>
      </c>
      <c r="C5" s="45" t="s">
        <v>114</v>
      </c>
      <c r="D5" s="44" t="s">
        <v>115</v>
      </c>
      <c r="E5" s="36"/>
      <c r="F5" s="37"/>
      <c r="G5" s="38"/>
    </row>
    <row r="6" spans="1:22" ht="37.9" customHeight="1">
      <c r="A6" s="307" t="s">
        <v>116</v>
      </c>
      <c r="B6" s="308"/>
      <c r="C6" s="308"/>
      <c r="D6" s="308"/>
      <c r="E6" s="101">
        <f>'Tabulka dopadů_souhrn z deníků'!I9</f>
        <v>0</v>
      </c>
      <c r="F6" s="80" t="s">
        <v>117</v>
      </c>
      <c r="G6" s="40"/>
    </row>
    <row r="7" spans="1:22" ht="37.9" customHeight="1" thickBot="1">
      <c r="A7" s="292" t="s">
        <v>118</v>
      </c>
      <c r="B7" s="293"/>
      <c r="C7" s="293"/>
      <c r="D7" s="293"/>
      <c r="E7" s="96">
        <f>'Tabulka dopadů_souhrn z deníků'!I10</f>
        <v>0</v>
      </c>
      <c r="F7" s="91" t="s">
        <v>119</v>
      </c>
      <c r="G7" s="100"/>
    </row>
    <row r="8" spans="1:22" ht="39.200000000000003" customHeight="1">
      <c r="A8" s="70" t="s">
        <v>113</v>
      </c>
      <c r="B8" s="71">
        <f>'Tabulka dopadů_souhrn z deníků'!B11</f>
        <v>0</v>
      </c>
      <c r="C8" s="72" t="s">
        <v>114</v>
      </c>
      <c r="D8" s="317" t="s">
        <v>120</v>
      </c>
      <c r="E8" s="317"/>
      <c r="F8" s="317"/>
      <c r="G8" s="99"/>
    </row>
    <row r="9" spans="1:22" ht="34.5" customHeight="1">
      <c r="A9" s="298" t="s">
        <v>121</v>
      </c>
      <c r="B9" s="299"/>
      <c r="C9" s="299"/>
      <c r="D9" s="299"/>
      <c r="E9" s="30">
        <f>'Tabulka dopadů_souhrn z deníků'!I11</f>
        <v>0</v>
      </c>
      <c r="F9" s="301" t="s">
        <v>122</v>
      </c>
      <c r="G9" s="302"/>
    </row>
    <row r="10" spans="1:22" ht="37.9" customHeight="1" thickBot="1">
      <c r="A10" s="298" t="s">
        <v>123</v>
      </c>
      <c r="B10" s="299"/>
      <c r="C10" s="299"/>
      <c r="D10" s="299"/>
      <c r="E10" s="30">
        <f>'Tabulka dopadů_souhrn z deníků'!I12</f>
        <v>0</v>
      </c>
      <c r="F10" s="318" t="s">
        <v>124</v>
      </c>
      <c r="G10" s="319"/>
    </row>
    <row r="11" spans="1:22" ht="21.4">
      <c r="A11" s="288" t="s">
        <v>30</v>
      </c>
      <c r="B11" s="289"/>
      <c r="C11" s="290"/>
      <c r="D11" s="290"/>
      <c r="E11" s="290"/>
      <c r="F11" s="290"/>
      <c r="G11" s="291"/>
    </row>
    <row r="12" spans="1:22" ht="37.9" customHeight="1">
      <c r="A12" s="33" t="s">
        <v>113</v>
      </c>
      <c r="B12" s="34">
        <f>'Tabulka dopadů_souhrn z deníků'!B14</f>
        <v>0</v>
      </c>
      <c r="C12" s="35" t="s">
        <v>114</v>
      </c>
      <c r="D12" s="309" t="s">
        <v>125</v>
      </c>
      <c r="E12" s="310"/>
      <c r="F12" s="41"/>
      <c r="G12" s="42"/>
    </row>
    <row r="13" spans="1:22" ht="37.9" customHeight="1" thickBot="1">
      <c r="A13" s="292" t="s">
        <v>126</v>
      </c>
      <c r="B13" s="293"/>
      <c r="C13" s="293"/>
      <c r="D13" s="293"/>
      <c r="E13" s="96">
        <f>'Tabulka dopadů_souhrn z deníků'!I14</f>
        <v>0</v>
      </c>
      <c r="F13" s="91" t="s">
        <v>127</v>
      </c>
      <c r="G13" s="98"/>
      <c r="O13" s="54"/>
    </row>
    <row r="14" spans="1:22" ht="37.9" customHeight="1">
      <c r="A14" s="70" t="s">
        <v>113</v>
      </c>
      <c r="B14" s="71">
        <f>'Tabulka dopadů_souhrn z deníků'!B16</f>
        <v>0</v>
      </c>
      <c r="C14" s="72" t="s">
        <v>114</v>
      </c>
      <c r="D14" s="303" t="s">
        <v>128</v>
      </c>
      <c r="E14" s="304"/>
      <c r="F14" s="32"/>
      <c r="G14" s="73"/>
    </row>
    <row r="15" spans="1:22" ht="37.9" customHeight="1">
      <c r="A15" s="322" t="s">
        <v>129</v>
      </c>
      <c r="B15" s="323"/>
      <c r="C15" s="323"/>
      <c r="D15" s="323"/>
      <c r="E15" s="31">
        <f>'Tabulka dopadů_souhrn z deníků'!I18</f>
        <v>0</v>
      </c>
      <c r="F15" s="301" t="s">
        <v>130</v>
      </c>
      <c r="G15" s="302"/>
    </row>
    <row r="16" spans="1:22" ht="37.9" customHeight="1" thickBot="1">
      <c r="A16" s="294" t="s">
        <v>131</v>
      </c>
      <c r="B16" s="295"/>
      <c r="C16" s="295"/>
      <c r="D16" s="295"/>
      <c r="E16" s="95">
        <f>'Tabulka dopadů_souhrn z deníků'!I17</f>
        <v>0</v>
      </c>
      <c r="F16" s="320" t="s">
        <v>132</v>
      </c>
      <c r="G16" s="321"/>
    </row>
    <row r="17" spans="1:7" ht="37.9" customHeight="1">
      <c r="A17" s="92" t="s">
        <v>113</v>
      </c>
      <c r="B17" s="93">
        <f>'Tabulka dopadů_souhrn z deníků'!B17</f>
        <v>0</v>
      </c>
      <c r="C17" s="94" t="s">
        <v>114</v>
      </c>
      <c r="D17" s="281" t="s">
        <v>133</v>
      </c>
      <c r="E17" s="281"/>
      <c r="F17" s="43"/>
      <c r="G17" s="76"/>
    </row>
    <row r="18" spans="1:7" ht="37.9" customHeight="1">
      <c r="A18" s="307" t="s">
        <v>51</v>
      </c>
      <c r="B18" s="308"/>
      <c r="C18" s="308"/>
      <c r="D18" s="308"/>
      <c r="E18" s="39">
        <f>'Tabulka dopadů_souhrn z deníků'!I20</f>
        <v>0</v>
      </c>
      <c r="F18" s="324" t="s">
        <v>130</v>
      </c>
      <c r="G18" s="325"/>
    </row>
    <row r="19" spans="1:7" ht="37.9" customHeight="1" thickBot="1">
      <c r="A19" s="292" t="s">
        <v>134</v>
      </c>
      <c r="B19" s="293"/>
      <c r="C19" s="293"/>
      <c r="D19" s="293"/>
      <c r="E19" s="96">
        <f>'Tabulka dopadů_souhrn z deníků'!I22</f>
        <v>0</v>
      </c>
      <c r="F19" s="279" t="s">
        <v>135</v>
      </c>
      <c r="G19" s="280"/>
    </row>
    <row r="20" spans="1:7" ht="37.9" customHeight="1">
      <c r="A20" s="70" t="s">
        <v>113</v>
      </c>
      <c r="B20" s="71">
        <f>'Tabulka dopadů_souhrn z deníků'!B25</f>
        <v>0</v>
      </c>
      <c r="C20" s="72" t="s">
        <v>114</v>
      </c>
      <c r="D20" s="303" t="s">
        <v>136</v>
      </c>
      <c r="E20" s="304"/>
      <c r="F20" s="32"/>
      <c r="G20" s="73"/>
    </row>
    <row r="21" spans="1:7" ht="37.9" customHeight="1">
      <c r="A21" s="322" t="s">
        <v>137</v>
      </c>
      <c r="B21" s="323"/>
      <c r="C21" s="323"/>
      <c r="D21" s="323"/>
      <c r="E21" s="75">
        <f>'Tabulka dopadů_souhrn z deníků'!I25</f>
        <v>0</v>
      </c>
      <c r="F21" s="301" t="s">
        <v>138</v>
      </c>
      <c r="G21" s="302"/>
    </row>
    <row r="22" spans="1:7" ht="37.9" customHeight="1" thickBot="1">
      <c r="A22" s="294" t="s">
        <v>139</v>
      </c>
      <c r="B22" s="295"/>
      <c r="C22" s="295"/>
      <c r="D22" s="295"/>
      <c r="E22" s="97">
        <f>'Tabulka dopadů_souhrn z deníků'!I26</f>
        <v>0</v>
      </c>
      <c r="F22" s="320" t="s">
        <v>140</v>
      </c>
      <c r="G22" s="321"/>
    </row>
    <row r="23" spans="1:7" ht="44.45" customHeight="1">
      <c r="A23" s="282" t="s">
        <v>108</v>
      </c>
      <c r="B23" s="283"/>
      <c r="C23" s="283"/>
      <c r="D23" s="283"/>
      <c r="E23" s="283"/>
      <c r="F23" s="284" t="s">
        <v>141</v>
      </c>
      <c r="G23" s="284"/>
    </row>
    <row r="24" spans="1:7" ht="24.6" customHeight="1" thickBot="1">
      <c r="A24" s="285" t="s">
        <v>110</v>
      </c>
      <c r="B24" s="285"/>
      <c r="C24" s="285"/>
      <c r="D24" s="285"/>
      <c r="E24" s="285"/>
      <c r="F24" s="284"/>
      <c r="G24" s="284"/>
    </row>
    <row r="25" spans="1:7" ht="29.45" customHeight="1">
      <c r="A25" s="276" t="s">
        <v>142</v>
      </c>
      <c r="B25" s="277"/>
      <c r="C25" s="277"/>
      <c r="D25" s="277"/>
      <c r="E25" s="277"/>
      <c r="F25" s="277"/>
      <c r="G25" s="278"/>
    </row>
    <row r="26" spans="1:7" ht="21.95" thickBot="1">
      <c r="A26" s="288" t="s">
        <v>72</v>
      </c>
      <c r="B26" s="289"/>
      <c r="C26" s="290"/>
      <c r="D26" s="290"/>
      <c r="E26" s="290"/>
      <c r="F26" s="290"/>
      <c r="G26" s="291"/>
    </row>
    <row r="27" spans="1:7" ht="37.9" customHeight="1">
      <c r="A27" s="70" t="s">
        <v>113</v>
      </c>
      <c r="B27" s="71">
        <f>'Tabulka dopadů_souhrn z deníků'!B29</f>
        <v>0</v>
      </c>
      <c r="C27" s="72" t="s">
        <v>114</v>
      </c>
      <c r="D27" s="305" t="s">
        <v>143</v>
      </c>
      <c r="E27" s="305"/>
      <c r="F27" s="305"/>
      <c r="G27" s="73"/>
    </row>
    <row r="28" spans="1:7" ht="37.9" customHeight="1" thickBot="1">
      <c r="A28" s="294" t="s">
        <v>144</v>
      </c>
      <c r="B28" s="295"/>
      <c r="C28" s="295"/>
      <c r="D28" s="295"/>
      <c r="E28" s="97">
        <f>'Tabulka dopadů_souhrn z deníků'!I29</f>
        <v>0</v>
      </c>
      <c r="F28" s="296" t="s">
        <v>145</v>
      </c>
      <c r="G28" s="297"/>
    </row>
    <row r="29" spans="1:7" ht="37.9" customHeight="1">
      <c r="A29" s="77" t="s">
        <v>113</v>
      </c>
      <c r="B29" s="78">
        <f>'Tabulka dopadů_souhrn z deníků'!B30</f>
        <v>0</v>
      </c>
      <c r="C29" s="79" t="s">
        <v>114</v>
      </c>
      <c r="D29" s="306" t="s">
        <v>146</v>
      </c>
      <c r="E29" s="306"/>
      <c r="F29" s="306"/>
      <c r="G29" s="89"/>
    </row>
    <row r="30" spans="1:7" ht="37.9" customHeight="1" thickBot="1">
      <c r="A30" s="292" t="s">
        <v>147</v>
      </c>
      <c r="B30" s="293"/>
      <c r="C30" s="293"/>
      <c r="D30" s="293"/>
      <c r="E30" s="90">
        <f>'Tabulka dopadů_souhrn z deníků'!I30</f>
        <v>0</v>
      </c>
      <c r="F30" s="279" t="s">
        <v>148</v>
      </c>
      <c r="G30" s="280"/>
    </row>
    <row r="31" spans="1:7" ht="37.9" customHeight="1">
      <c r="A31" s="70" t="s">
        <v>113</v>
      </c>
      <c r="B31" s="71">
        <f>'Tabulka dopadů_souhrn z deníků'!B31</f>
        <v>0</v>
      </c>
      <c r="C31" s="72" t="s">
        <v>114</v>
      </c>
      <c r="D31" s="303" t="s">
        <v>149</v>
      </c>
      <c r="E31" s="304"/>
      <c r="F31" s="32"/>
      <c r="G31" s="73"/>
    </row>
    <row r="32" spans="1:7" ht="37.9" customHeight="1">
      <c r="A32" s="298" t="s">
        <v>150</v>
      </c>
      <c r="B32" s="299"/>
      <c r="C32" s="299"/>
      <c r="D32" s="300"/>
      <c r="E32" s="74">
        <f>'Tabulka dopadů_souhrn z deníků'!I31</f>
        <v>0</v>
      </c>
      <c r="F32" s="301" t="s">
        <v>151</v>
      </c>
      <c r="G32" s="302"/>
    </row>
    <row r="33" spans="1:7" ht="130.35" customHeight="1">
      <c r="A33" s="286" t="s">
        <v>152</v>
      </c>
      <c r="B33" s="287"/>
      <c r="C33" s="287"/>
      <c r="D33" s="287"/>
      <c r="E33" s="287"/>
      <c r="F33" s="287"/>
      <c r="G33" s="287"/>
    </row>
    <row r="35" spans="1:7">
      <c r="D35" s="25"/>
    </row>
    <row r="36" spans="1:7">
      <c r="D36" s="26"/>
    </row>
  </sheetData>
  <mergeCells count="45">
    <mergeCell ref="D14:E14"/>
    <mergeCell ref="A22:D22"/>
    <mergeCell ref="F22:G22"/>
    <mergeCell ref="F15:G15"/>
    <mergeCell ref="F21:G21"/>
    <mergeCell ref="F16:G16"/>
    <mergeCell ref="A15:D15"/>
    <mergeCell ref="A16:D16"/>
    <mergeCell ref="D20:E20"/>
    <mergeCell ref="A21:D21"/>
    <mergeCell ref="A18:D18"/>
    <mergeCell ref="F18:G18"/>
    <mergeCell ref="A19:D19"/>
    <mergeCell ref="F1:G2"/>
    <mergeCell ref="A1:E1"/>
    <mergeCell ref="A2:E2"/>
    <mergeCell ref="A6:D6"/>
    <mergeCell ref="A13:D13"/>
    <mergeCell ref="D12:E12"/>
    <mergeCell ref="A7:D7"/>
    <mergeCell ref="A3:C3"/>
    <mergeCell ref="A4:G4"/>
    <mergeCell ref="D8:F8"/>
    <mergeCell ref="A9:D9"/>
    <mergeCell ref="A10:D10"/>
    <mergeCell ref="F9:G9"/>
    <mergeCell ref="F10:G10"/>
    <mergeCell ref="A11:G11"/>
    <mergeCell ref="A33:G33"/>
    <mergeCell ref="A26:G26"/>
    <mergeCell ref="A30:D30"/>
    <mergeCell ref="F30:G30"/>
    <mergeCell ref="A28:D28"/>
    <mergeCell ref="F28:G28"/>
    <mergeCell ref="A32:D32"/>
    <mergeCell ref="F32:G32"/>
    <mergeCell ref="D31:E31"/>
    <mergeCell ref="D27:F27"/>
    <mergeCell ref="D29:F29"/>
    <mergeCell ref="A25:G25"/>
    <mergeCell ref="F19:G19"/>
    <mergeCell ref="D17:E17"/>
    <mergeCell ref="A23:E23"/>
    <mergeCell ref="F23:G24"/>
    <mergeCell ref="A24:E24"/>
  </mergeCells>
  <conditionalFormatting sqref="D3">
    <cfRule type="cellIs" dxfId="11" priority="39" operator="greaterThan">
      <formula>0</formula>
    </cfRule>
  </conditionalFormatting>
  <conditionalFormatting sqref="A9:G10 A8:D8 G8">
    <cfRule type="expression" dxfId="10" priority="34">
      <formula>$B$8=0</formula>
    </cfRule>
  </conditionalFormatting>
  <conditionalFormatting sqref="A17:G19">
    <cfRule type="expression" dxfId="9" priority="30">
      <formula>$B$17=0</formula>
    </cfRule>
  </conditionalFormatting>
  <conditionalFormatting sqref="A5:G7">
    <cfRule type="expression" dxfId="8" priority="24">
      <formula>$B$5=0</formula>
    </cfRule>
  </conditionalFormatting>
  <conditionalFormatting sqref="A12:G13">
    <cfRule type="expression" dxfId="7" priority="23">
      <formula>$B$12=0</formula>
    </cfRule>
  </conditionalFormatting>
  <conditionalFormatting sqref="A14:G16">
    <cfRule type="expression" dxfId="6" priority="22">
      <formula>$B$14=0</formula>
    </cfRule>
  </conditionalFormatting>
  <conditionalFormatting sqref="A31:G31 G27">
    <cfRule type="expression" dxfId="5" priority="10">
      <formula>$B$29=0</formula>
    </cfRule>
  </conditionalFormatting>
  <conditionalFormatting sqref="A32:G32 A29:D29 G29">
    <cfRule type="expression" dxfId="4" priority="9">
      <formula>$B$27=0</formula>
    </cfRule>
  </conditionalFormatting>
  <conditionalFormatting sqref="A27:D27">
    <cfRule type="expression" dxfId="3" priority="6">
      <formula>$B$29=0</formula>
    </cfRule>
  </conditionalFormatting>
  <conditionalFormatting sqref="A28:G28">
    <cfRule type="expression" dxfId="2" priority="5">
      <formula>$B$27=0</formula>
    </cfRule>
  </conditionalFormatting>
  <conditionalFormatting sqref="A30:G30">
    <cfRule type="expression" dxfId="1" priority="4">
      <formula>$B$27=0</formula>
    </cfRule>
  </conditionalFormatting>
  <conditionalFormatting sqref="A20:G22">
    <cfRule type="expression" dxfId="0" priority="1">
      <formula>$B$14=0</formula>
    </cfRule>
  </conditionalFormatting>
  <hyperlinks>
    <hyperlink ref="F1:G2" r:id="rId1" display="web: ekoskola.cz/kampan" xr:uid="{00000000-0004-0000-0100-000000000000}"/>
    <hyperlink ref="F23:G24" r:id="rId2" display="www.ekoskola.cz" xr:uid="{00000000-0004-0000-0100-000001000000}"/>
  </hyperlinks>
  <pageMargins left="0.39370078740157483" right="0.19685039370078741" top="0.39370078740157483" bottom="0.39370078740157483" header="0.31496062992125984" footer="0.31496062992125984"/>
  <pageSetup paperSize="9" scale="68" fitToHeight="0" orientation="portrait" r:id="rId3"/>
  <rowBreaks count="1" manualBreakCount="1">
    <brk id="22" max="16383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7"/>
  <sheetViews>
    <sheetView workbookViewId="0">
      <selection activeCell="B16" sqref="B16"/>
    </sheetView>
  </sheetViews>
  <sheetFormatPr defaultRowHeight="15"/>
  <cols>
    <col min="2" max="2" width="20.7109375" customWidth="1"/>
  </cols>
  <sheetData>
    <row r="2" spans="2:6">
      <c r="B2" s="11" t="s">
        <v>153</v>
      </c>
      <c r="D2" t="s">
        <v>154</v>
      </c>
      <c r="F2" t="s">
        <v>155</v>
      </c>
    </row>
    <row r="3" spans="2:6">
      <c r="B3" s="11" t="s">
        <v>156</v>
      </c>
      <c r="D3" t="s">
        <v>157</v>
      </c>
      <c r="F3" t="s">
        <v>158</v>
      </c>
    </row>
    <row r="4" spans="2:6">
      <c r="B4" s="11" t="s">
        <v>159</v>
      </c>
      <c r="D4" t="s">
        <v>160</v>
      </c>
      <c r="F4" t="s">
        <v>161</v>
      </c>
    </row>
    <row r="5" spans="2:6">
      <c r="B5" s="11" t="s">
        <v>162</v>
      </c>
      <c r="D5" t="s">
        <v>163</v>
      </c>
      <c r="F5" t="s">
        <v>164</v>
      </c>
    </row>
    <row r="6" spans="2:6">
      <c r="B6" s="11" t="s">
        <v>165</v>
      </c>
      <c r="D6" t="s">
        <v>166</v>
      </c>
    </row>
    <row r="7" spans="2:6">
      <c r="B7" s="11" t="s">
        <v>167</v>
      </c>
    </row>
    <row r="8" spans="2:6">
      <c r="B8" s="11" t="s">
        <v>168</v>
      </c>
    </row>
    <row r="9" spans="2:6">
      <c r="B9" s="11" t="s">
        <v>169</v>
      </c>
    </row>
    <row r="10" spans="2:6">
      <c r="B10" s="11" t="s">
        <v>170</v>
      </c>
    </row>
    <row r="11" spans="2:6">
      <c r="B11" s="11" t="s">
        <v>171</v>
      </c>
    </row>
    <row r="12" spans="2:6">
      <c r="B12" s="11" t="s">
        <v>172</v>
      </c>
    </row>
    <row r="13" spans="2:6">
      <c r="B13" s="11" t="s">
        <v>173</v>
      </c>
    </row>
    <row r="14" spans="2:6">
      <c r="B14" s="11" t="s">
        <v>174</v>
      </c>
    </row>
    <row r="15" spans="2:6">
      <c r="B15" s="11" t="s">
        <v>175</v>
      </c>
    </row>
    <row r="16" spans="2:6">
      <c r="B16" s="9"/>
    </row>
    <row r="17" spans="2:2">
      <c r="B17" s="10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E41B910222C1408739E295DB03C5D7" ma:contentTypeVersion="16" ma:contentTypeDescription="Vytvoří nový dokument" ma:contentTypeScope="" ma:versionID="25c0cd1242c596c6a2a2c86d6b07c7ed">
  <xsd:schema xmlns:xsd="http://www.w3.org/2001/XMLSchema" xmlns:xs="http://www.w3.org/2001/XMLSchema" xmlns:p="http://schemas.microsoft.com/office/2006/metadata/properties" xmlns:ns2="d7de33e0-dbda-46aa-bba4-e6fe3fe3d748" xmlns:ns3="a77d4159-d137-4233-b323-92666bf41a04" targetNamespace="http://schemas.microsoft.com/office/2006/metadata/properties" ma:root="true" ma:fieldsID="13e0d726e6cef52f1308b81f683dd64b" ns2:_="" ns3:_="">
    <xsd:import namespace="d7de33e0-dbda-46aa-bba4-e6fe3fe3d748"/>
    <xsd:import namespace="a77d4159-d137-4233-b323-92666bf41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e33e0-dbda-46aa-bba4-e6fe3fe3d7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128b1375-77c0-4e84-ac2e-c990c6491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d4159-d137-4233-b323-92666bf41a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cd4fece-122d-426a-af41-867791dafeaa}" ma:internalName="TaxCatchAll" ma:showField="CatchAllData" ma:web="a77d4159-d137-4233-b323-92666bf41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77d4159-d137-4233-b323-92666bf41a04">
      <UserInfo>
        <DisplayName/>
        <AccountId xsi:nil="true"/>
        <AccountType/>
      </UserInfo>
    </SharedWithUsers>
    <TaxCatchAll xmlns="a77d4159-d137-4233-b323-92666bf41a04" xsi:nil="true"/>
    <lcf76f155ced4ddcb4097134ff3c332f xmlns="d7de33e0-dbda-46aa-bba4-e6fe3fe3d7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E05846-3667-43F4-9E2B-6A2C03F64044}"/>
</file>

<file path=customXml/itemProps2.xml><?xml version="1.0" encoding="utf-8"?>
<ds:datastoreItem xmlns:ds="http://schemas.openxmlformats.org/officeDocument/2006/customXml" ds:itemID="{EDF30AF9-12A1-4B1F-90C5-3CF4B81F9A13}"/>
</file>

<file path=customXml/itemProps3.xml><?xml version="1.0" encoding="utf-8"?>
<ds:datastoreItem xmlns:ds="http://schemas.openxmlformats.org/officeDocument/2006/customXml" ds:itemID="{6F207868-809F-4470-91A9-06AECDF547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Smrčka</dc:creator>
  <cp:keywords/>
  <dc:description/>
  <cp:lastModifiedBy/>
  <cp:revision/>
  <dcterms:created xsi:type="dcterms:W3CDTF">2022-02-08T15:36:31Z</dcterms:created>
  <dcterms:modified xsi:type="dcterms:W3CDTF">2026-03-12T10:35:52Z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0x010100E3E41B910222C1408739E295DB03C5D7</vt:lpwstr>
  </property>
  <property fmtid="{D5CDD505-2E9C-101B-9397-08002B2CF9AE}" pid="3" name="MediaServiceImageTags">
    <vt:lpwstr/>
  </property>
  <property fmtid="{D5CDD505-2E9C-101B-9397-08002B2CF9AE}" pid="4" name="Order">
    <vt:r8>17500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